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n\Downloads\NewWashery\"/>
    </mc:Choice>
  </mc:AlternateContent>
  <bookViews>
    <workbookView xWindow="0" yWindow="0" windowWidth="15510" windowHeight="7875"/>
  </bookViews>
  <sheets>
    <sheet name="Assets" sheetId="1" r:id="rId1"/>
    <sheet name="_Re-Integration" sheetId="2" r:id="rId2"/>
  </sheets>
  <externalReferences>
    <externalReference r:id="rId3"/>
  </externalReferences>
  <definedNames>
    <definedName name="Asset_ID_List">Assets!$A$3:$A$10239</definedName>
  </definedNames>
  <calcPr calcId="171027"/>
</workbook>
</file>

<file path=xl/calcChain.xml><?xml version="1.0" encoding="utf-8"?>
<calcChain xmlns="http://schemas.openxmlformats.org/spreadsheetml/2006/main">
  <c r="E772" i="1" l="1"/>
  <c r="K546" i="1"/>
  <c r="J546" i="1"/>
  <c r="C546" i="1"/>
  <c r="B546" i="1"/>
  <c r="E548" i="1"/>
  <c r="E547" i="1"/>
  <c r="E797" i="1" l="1"/>
  <c r="E796" i="1"/>
  <c r="E795" i="1"/>
  <c r="J682" i="1" l="1"/>
  <c r="C682" i="1"/>
  <c r="B682" i="1"/>
  <c r="J676" i="1"/>
  <c r="C676" i="1"/>
  <c r="B676" i="1"/>
  <c r="E794" i="1"/>
  <c r="E793" i="1"/>
  <c r="E792" i="1"/>
  <c r="E624" i="1"/>
  <c r="J666" i="1"/>
  <c r="C666" i="1"/>
  <c r="B666" i="1"/>
  <c r="J664" i="1"/>
  <c r="C664" i="1"/>
  <c r="B664" i="1"/>
  <c r="J662" i="1"/>
  <c r="C662" i="1"/>
  <c r="B662" i="1"/>
  <c r="J660" i="1"/>
  <c r="C660" i="1"/>
  <c r="B660" i="1"/>
  <c r="E544" i="1"/>
  <c r="A541" i="1"/>
  <c r="A540" i="1"/>
  <c r="A542" i="1" s="1"/>
  <c r="C539" i="1"/>
  <c r="C540" i="1" s="1"/>
  <c r="E540" i="1" s="1"/>
  <c r="B539" i="1"/>
  <c r="E654" i="1"/>
  <c r="J653" i="1"/>
  <c r="C653" i="1"/>
  <c r="B653" i="1"/>
  <c r="A658" i="1"/>
  <c r="A657" i="1"/>
  <c r="J656" i="1"/>
  <c r="C656" i="1"/>
  <c r="C657" i="1" s="1"/>
  <c r="B656" i="1"/>
  <c r="M655" i="1" s="1"/>
  <c r="O655" i="1" s="1"/>
  <c r="J646" i="1"/>
  <c r="C646" i="1"/>
  <c r="B646" i="1"/>
  <c r="M645" i="1" s="1"/>
  <c r="O645" i="1" s="1"/>
  <c r="J644" i="1"/>
  <c r="C644" i="1"/>
  <c r="B644" i="1"/>
  <c r="Q643" i="1" s="1"/>
  <c r="S641" i="1"/>
  <c r="S639" i="1"/>
  <c r="S637" i="1"/>
  <c r="Q635" i="1"/>
  <c r="A543" i="1" l="1"/>
  <c r="M540" i="1"/>
  <c r="C541" i="1"/>
  <c r="M657" i="1"/>
  <c r="E657" i="1"/>
  <c r="C658" i="1"/>
  <c r="E541" i="1" l="1"/>
  <c r="C542" i="1"/>
  <c r="M541" i="1"/>
  <c r="M658" i="1"/>
  <c r="E658" i="1"/>
  <c r="M542" i="1" l="1"/>
  <c r="E542" i="1"/>
  <c r="C543" i="1"/>
  <c r="E543" i="1" l="1"/>
  <c r="C544" i="1"/>
  <c r="M543" i="1"/>
  <c r="C654" i="1"/>
  <c r="E791" i="1" l="1"/>
  <c r="E790" i="1"/>
  <c r="E789" i="1"/>
  <c r="J626" i="1"/>
  <c r="C626" i="1"/>
  <c r="B626" i="1"/>
  <c r="J623" i="1"/>
  <c r="C623" i="1"/>
  <c r="B623" i="1"/>
  <c r="J620" i="1"/>
  <c r="C620" i="1"/>
  <c r="B620" i="1"/>
  <c r="O619" i="1" s="1"/>
  <c r="J618" i="1"/>
  <c r="C618" i="1"/>
  <c r="B618" i="1"/>
  <c r="O617" i="1" s="1"/>
  <c r="J616" i="1"/>
  <c r="C616" i="1"/>
  <c r="B616" i="1"/>
  <c r="O615" i="1" s="1"/>
  <c r="M619" i="1" l="1"/>
  <c r="M615" i="1"/>
  <c r="M617" i="1"/>
  <c r="K560" i="1"/>
  <c r="J560" i="1"/>
  <c r="C560" i="1"/>
  <c r="B560" i="1"/>
  <c r="Q559" i="1" s="1"/>
  <c r="K558" i="1"/>
  <c r="J558" i="1"/>
  <c r="C558" i="1"/>
  <c r="B558" i="1"/>
  <c r="Q557" i="1" s="1"/>
  <c r="K556" i="1"/>
  <c r="J556" i="1"/>
  <c r="C556" i="1"/>
  <c r="B556" i="1"/>
  <c r="Q555" i="1" s="1"/>
  <c r="K554" i="1"/>
  <c r="J554" i="1"/>
  <c r="C554" i="1"/>
  <c r="B554" i="1"/>
  <c r="Q553" i="1" s="1"/>
  <c r="K552" i="1"/>
  <c r="J552" i="1"/>
  <c r="B552" i="1"/>
  <c r="Q551" i="1" s="1"/>
  <c r="C552" i="1"/>
  <c r="C749" i="1"/>
  <c r="B749" i="1"/>
  <c r="E750" i="1"/>
  <c r="E746" i="1"/>
  <c r="C746" i="1"/>
  <c r="B746" i="1"/>
  <c r="E744" i="1"/>
  <c r="C744" i="1"/>
  <c r="B744" i="1"/>
  <c r="C781" i="1"/>
  <c r="B781" i="1"/>
  <c r="E780" i="1"/>
  <c r="E781" i="1" s="1"/>
  <c r="C779" i="1"/>
  <c r="B779" i="1"/>
  <c r="E778" i="1"/>
  <c r="E779" i="1" s="1"/>
  <c r="E777" i="1"/>
  <c r="E776" i="1"/>
  <c r="E775" i="1"/>
  <c r="E774" i="1"/>
  <c r="E773" i="1"/>
  <c r="C771" i="1"/>
  <c r="B771" i="1"/>
  <c r="E770" i="1"/>
  <c r="E771" i="1" s="1"/>
  <c r="C769" i="1"/>
  <c r="B769" i="1"/>
  <c r="E768" i="1"/>
  <c r="E769" i="1" s="1"/>
  <c r="M767" i="1"/>
  <c r="M766" i="1"/>
  <c r="M765" i="1"/>
  <c r="M764" i="1"/>
  <c r="M763" i="1"/>
  <c r="M762" i="1"/>
  <c r="M761" i="1"/>
  <c r="M760" i="1"/>
  <c r="E759" i="1"/>
  <c r="E758" i="1"/>
  <c r="E757" i="1"/>
  <c r="E756" i="1"/>
  <c r="E755" i="1"/>
  <c r="E754" i="1"/>
  <c r="E753" i="1"/>
  <c r="E752" i="1"/>
  <c r="E751" i="1"/>
  <c r="E748" i="1"/>
  <c r="E749" i="1" s="1"/>
  <c r="E747" i="1"/>
  <c r="E550" i="1"/>
  <c r="E549" i="1"/>
  <c r="K733" i="1"/>
  <c r="J733" i="1"/>
  <c r="C733" i="1"/>
  <c r="B733" i="1"/>
  <c r="O732" i="1" s="1"/>
  <c r="K741" i="1"/>
  <c r="J741" i="1"/>
  <c r="E741" i="1"/>
  <c r="C741" i="1"/>
  <c r="B741" i="1"/>
  <c r="O740" i="1" s="1"/>
  <c r="K739" i="1"/>
  <c r="J739" i="1"/>
  <c r="E739" i="1"/>
  <c r="C739" i="1"/>
  <c r="B739" i="1"/>
  <c r="O738" i="1" s="1"/>
  <c r="K737" i="1"/>
  <c r="J737" i="1"/>
  <c r="E737" i="1"/>
  <c r="C737" i="1"/>
  <c r="B737" i="1"/>
  <c r="O736" i="1" s="1"/>
  <c r="K735" i="1"/>
  <c r="J735" i="1"/>
  <c r="E735" i="1"/>
  <c r="C735" i="1"/>
  <c r="B735" i="1"/>
  <c r="O734" i="1" s="1"/>
  <c r="E732" i="1"/>
  <c r="E733" i="1" s="1"/>
  <c r="E726" i="1"/>
  <c r="E727" i="1" s="1"/>
  <c r="E724" i="1"/>
  <c r="E725" i="1" s="1"/>
  <c r="C727" i="1"/>
  <c r="K727" i="1"/>
  <c r="J727" i="1"/>
  <c r="J728" i="1" s="1"/>
  <c r="B727" i="1"/>
  <c r="O726" i="1" s="1"/>
  <c r="K725" i="1"/>
  <c r="C725" i="1"/>
  <c r="B725" i="1"/>
  <c r="O724" i="1" s="1"/>
  <c r="M723" i="1"/>
  <c r="E720" i="1"/>
  <c r="E719" i="1"/>
  <c r="M709" i="1"/>
  <c r="E706" i="1"/>
  <c r="E705" i="1"/>
  <c r="M695" i="1"/>
  <c r="M642" i="1"/>
  <c r="M640" i="1"/>
  <c r="M638" i="1"/>
  <c r="E693" i="1"/>
  <c r="E690" i="1"/>
  <c r="E689" i="1"/>
  <c r="O553" i="1" l="1"/>
  <c r="O551" i="1"/>
  <c r="O559" i="1"/>
  <c r="M732" i="1"/>
  <c r="M740" i="1"/>
  <c r="M738" i="1"/>
  <c r="M736" i="1"/>
  <c r="M734" i="1"/>
  <c r="M724" i="1"/>
  <c r="M726" i="1"/>
  <c r="E688" i="1"/>
  <c r="E687" i="1"/>
  <c r="E686" i="1"/>
  <c r="E685" i="1"/>
  <c r="E684" i="1"/>
  <c r="E683" i="1"/>
  <c r="E681" i="1"/>
  <c r="E682" i="1" s="1"/>
  <c r="E680" i="1"/>
  <c r="E679" i="1"/>
  <c r="E678" i="1"/>
  <c r="E677" i="1"/>
  <c r="E675" i="1"/>
  <c r="E676" i="1" s="1"/>
  <c r="C674" i="1"/>
  <c r="B674" i="1"/>
  <c r="M673" i="1" s="1"/>
  <c r="E673" i="1"/>
  <c r="E674" i="1" s="1"/>
  <c r="Q641" i="1"/>
  <c r="Q639" i="1"/>
  <c r="Q637" i="1"/>
  <c r="O635" i="1"/>
  <c r="C672" i="1"/>
  <c r="B672" i="1"/>
  <c r="M671" i="1" s="1"/>
  <c r="E671" i="1"/>
  <c r="E672" i="1" s="1"/>
  <c r="E670" i="1"/>
  <c r="E669" i="1"/>
  <c r="E668" i="1"/>
  <c r="E667" i="1"/>
  <c r="E665" i="1"/>
  <c r="E666" i="1" s="1"/>
  <c r="E663" i="1"/>
  <c r="E664" i="1" s="1"/>
  <c r="E661" i="1"/>
  <c r="E662" i="1" s="1"/>
  <c r="E659" i="1"/>
  <c r="E660" i="1" s="1"/>
  <c r="E655" i="1"/>
  <c r="E656" i="1" s="1"/>
  <c r="E652" i="1"/>
  <c r="E653" i="1" s="1"/>
  <c r="C651" i="1"/>
  <c r="E650" i="1"/>
  <c r="E649" i="1"/>
  <c r="E648" i="1"/>
  <c r="E647" i="1"/>
  <c r="E645" i="1"/>
  <c r="E646" i="1" s="1"/>
  <c r="E643" i="1"/>
  <c r="E644" i="1" s="1"/>
  <c r="M641" i="1"/>
  <c r="M639" i="1"/>
  <c r="M637" i="1"/>
  <c r="M629" i="1"/>
  <c r="M630" i="1"/>
  <c r="M628" i="1"/>
  <c r="C642" i="1"/>
  <c r="C640" i="1"/>
  <c r="C638" i="1"/>
  <c r="C636" i="1"/>
  <c r="E641" i="1"/>
  <c r="E639" i="1"/>
  <c r="E637" i="1"/>
  <c r="E635" i="1"/>
  <c r="E630" i="1"/>
  <c r="E629" i="1"/>
  <c r="E628" i="1"/>
  <c r="E627" i="1"/>
  <c r="E625" i="1"/>
  <c r="E626" i="1" s="1"/>
  <c r="E622" i="1"/>
  <c r="E623" i="1" s="1"/>
  <c r="E621" i="1"/>
  <c r="E619" i="1"/>
  <c r="E620" i="1" s="1"/>
  <c r="E617" i="1"/>
  <c r="E618" i="1" s="1"/>
  <c r="E615" i="1"/>
  <c r="E616" i="1" s="1"/>
  <c r="E614" i="1"/>
  <c r="E613" i="1"/>
  <c r="E612" i="1"/>
  <c r="M608" i="1"/>
  <c r="M607" i="1"/>
  <c r="M603" i="1"/>
  <c r="M602" i="1"/>
  <c r="M601" i="1"/>
  <c r="E601" i="1"/>
  <c r="E611" i="1"/>
  <c r="E610" i="1"/>
  <c r="E609" i="1"/>
  <c r="E608" i="1"/>
  <c r="E607" i="1"/>
  <c r="E606" i="1"/>
  <c r="E605" i="1"/>
  <c r="E604" i="1"/>
  <c r="E603" i="1"/>
  <c r="E602" i="1"/>
  <c r="E600" i="1"/>
  <c r="E599" i="1"/>
  <c r="E598" i="1"/>
  <c r="M593" i="1"/>
  <c r="M594" i="1"/>
  <c r="M595" i="1"/>
  <c r="M596" i="1"/>
  <c r="M592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79" i="1"/>
  <c r="E578" i="1"/>
  <c r="E577" i="1"/>
  <c r="E574" i="1"/>
  <c r="E580" i="1"/>
  <c r="E576" i="1"/>
  <c r="E553" i="1"/>
  <c r="E554" i="1" s="1"/>
  <c r="E568" i="1"/>
  <c r="E569" i="1"/>
  <c r="E570" i="1"/>
  <c r="E571" i="1"/>
  <c r="E572" i="1"/>
  <c r="E573" i="1"/>
  <c r="E575" i="1"/>
  <c r="E538" i="1"/>
  <c r="E539" i="1" s="1"/>
  <c r="E545" i="1"/>
  <c r="E546" i="1" s="1"/>
  <c r="E551" i="1"/>
  <c r="E552" i="1" s="1"/>
  <c r="E557" i="1"/>
  <c r="E558" i="1" s="1"/>
  <c r="E559" i="1"/>
  <c r="E560" i="1" s="1"/>
  <c r="E561" i="1"/>
  <c r="E555" i="1"/>
  <c r="E556" i="1" s="1"/>
  <c r="E562" i="1"/>
  <c r="E563" i="1"/>
  <c r="E564" i="1"/>
  <c r="E565" i="1"/>
  <c r="E566" i="1"/>
  <c r="C567" i="1" l="1"/>
  <c r="B567" i="1"/>
  <c r="O566" i="1" s="1"/>
  <c r="E567" i="1"/>
  <c r="E95" i="1" l="1"/>
  <c r="B76" i="1"/>
  <c r="B77" i="1"/>
  <c r="B78" i="1"/>
  <c r="B75" i="1"/>
  <c r="B71" i="1"/>
  <c r="B72" i="1"/>
  <c r="B73" i="1"/>
  <c r="B70" i="1"/>
  <c r="E64" i="1"/>
  <c r="E74" i="1"/>
  <c r="E69" i="1"/>
  <c r="E243" i="1" l="1"/>
  <c r="E242" i="1"/>
  <c r="E537" i="1" l="1"/>
  <c r="C518" i="1" l="1"/>
  <c r="B518" i="1"/>
  <c r="S517" i="1" s="1"/>
  <c r="C516" i="1"/>
  <c r="B516" i="1"/>
  <c r="S515" i="1" s="1"/>
  <c r="C510" i="1"/>
  <c r="B510" i="1"/>
  <c r="S509" i="1" s="1"/>
  <c r="C512" i="1"/>
  <c r="B512" i="1"/>
  <c r="S511" i="1" s="1"/>
  <c r="E532" i="1"/>
  <c r="E531" i="1"/>
  <c r="E530" i="1"/>
  <c r="E529" i="1"/>
  <c r="E528" i="1"/>
  <c r="E527" i="1"/>
  <c r="E526" i="1"/>
  <c r="E525" i="1"/>
  <c r="E523" i="1"/>
  <c r="E501" i="1"/>
  <c r="E507" i="1"/>
  <c r="E522" i="1"/>
  <c r="E520" i="1"/>
  <c r="E502" i="1"/>
  <c r="E503" i="1"/>
  <c r="E504" i="1"/>
  <c r="E505" i="1"/>
  <c r="E506" i="1"/>
  <c r="E508" i="1"/>
  <c r="E509" i="1"/>
  <c r="E510" i="1" s="1"/>
  <c r="E511" i="1"/>
  <c r="E512" i="1" s="1"/>
  <c r="E513" i="1"/>
  <c r="E514" i="1"/>
  <c r="E515" i="1"/>
  <c r="E516" i="1" s="1"/>
  <c r="E517" i="1"/>
  <c r="E518" i="1" s="1"/>
  <c r="E519" i="1"/>
  <c r="E500" i="1"/>
  <c r="G497" i="1"/>
  <c r="G498" i="1"/>
  <c r="G499" i="1"/>
  <c r="G496" i="1"/>
  <c r="E81" i="1"/>
  <c r="E80" i="1"/>
  <c r="C495" i="1"/>
  <c r="B495" i="1"/>
  <c r="O494" i="1" s="1"/>
  <c r="E494" i="1"/>
  <c r="E495" i="1" s="1"/>
  <c r="C493" i="1"/>
  <c r="B493" i="1"/>
  <c r="O492" i="1" s="1"/>
  <c r="E492" i="1"/>
  <c r="E493" i="1" s="1"/>
  <c r="Q511" i="1" l="1"/>
  <c r="Q515" i="1"/>
  <c r="Q509" i="1"/>
  <c r="Q517" i="1"/>
  <c r="J490" i="1" l="1"/>
  <c r="C490" i="1"/>
  <c r="B490" i="1"/>
  <c r="O147" i="1" l="1"/>
  <c r="O145" i="1"/>
  <c r="E476" i="1" l="1"/>
  <c r="M8" i="1" l="1"/>
  <c r="O8" i="1"/>
  <c r="O6" i="1"/>
  <c r="M147" i="1"/>
  <c r="M145" i="1"/>
  <c r="M135" i="1"/>
  <c r="E352" i="1" l="1"/>
  <c r="E68" i="1" l="1"/>
  <c r="E67" i="1"/>
  <c r="E66" i="1"/>
  <c r="E290" i="1"/>
  <c r="E291" i="1" s="1"/>
  <c r="B291" i="1"/>
  <c r="C291" i="1"/>
  <c r="K291" i="1"/>
  <c r="G471" i="1"/>
  <c r="G470" i="1"/>
  <c r="G465" i="1"/>
  <c r="M460" i="1"/>
  <c r="G460" i="1"/>
  <c r="M459" i="1"/>
  <c r="G459" i="1"/>
  <c r="Q290" i="1" l="1"/>
  <c r="O290" i="1"/>
  <c r="M377" i="1"/>
  <c r="M378" i="1"/>
  <c r="M379" i="1"/>
  <c r="M380" i="1"/>
  <c r="M381" i="1"/>
  <c r="M376" i="1"/>
  <c r="M383" i="1"/>
  <c r="M384" i="1"/>
  <c r="M385" i="1"/>
  <c r="M386" i="1"/>
  <c r="M382" i="1"/>
  <c r="O395" i="1"/>
  <c r="O396" i="1"/>
  <c r="O397" i="1"/>
  <c r="O398" i="1"/>
  <c r="O394" i="1"/>
  <c r="O389" i="1"/>
  <c r="O390" i="1"/>
  <c r="O391" i="1"/>
  <c r="O392" i="1"/>
  <c r="O388" i="1"/>
  <c r="K444" i="1" l="1"/>
  <c r="J444" i="1"/>
  <c r="E444" i="1"/>
  <c r="C444" i="1"/>
  <c r="B444" i="1"/>
  <c r="M443" i="1" s="1"/>
  <c r="K442" i="1"/>
  <c r="J442" i="1"/>
  <c r="E442" i="1"/>
  <c r="C442" i="1"/>
  <c r="B442" i="1"/>
  <c r="M441" i="1" s="1"/>
  <c r="E240" i="1"/>
  <c r="E239" i="1"/>
  <c r="E181" i="1"/>
  <c r="E179" i="1"/>
  <c r="E177" i="1"/>
  <c r="K424" i="1"/>
  <c r="J424" i="1"/>
  <c r="E424" i="1"/>
  <c r="C424" i="1"/>
  <c r="B424" i="1"/>
  <c r="K422" i="1"/>
  <c r="J422" i="1"/>
  <c r="E422" i="1"/>
  <c r="C422" i="1"/>
  <c r="B422" i="1"/>
  <c r="K420" i="1"/>
  <c r="J420" i="1"/>
  <c r="E420" i="1"/>
  <c r="C420" i="1"/>
  <c r="B420" i="1"/>
  <c r="K418" i="1"/>
  <c r="J418" i="1"/>
  <c r="E418" i="1"/>
  <c r="C418" i="1"/>
  <c r="B418" i="1"/>
  <c r="K416" i="1"/>
  <c r="J416" i="1"/>
  <c r="E416" i="1"/>
  <c r="C416" i="1"/>
  <c r="B416" i="1"/>
  <c r="K414" i="1"/>
  <c r="J414" i="1"/>
  <c r="E414" i="1"/>
  <c r="C414" i="1"/>
  <c r="B414" i="1"/>
  <c r="K412" i="1"/>
  <c r="J412" i="1"/>
  <c r="E412" i="1"/>
  <c r="C412" i="1"/>
  <c r="B412" i="1"/>
  <c r="K410" i="1"/>
  <c r="J410" i="1"/>
  <c r="E410" i="1"/>
  <c r="C410" i="1"/>
  <c r="B410" i="1"/>
  <c r="K408" i="1"/>
  <c r="J408" i="1"/>
  <c r="E408" i="1"/>
  <c r="C408" i="1"/>
  <c r="B408" i="1"/>
  <c r="K406" i="1"/>
  <c r="J406" i="1"/>
  <c r="E406" i="1"/>
  <c r="C406" i="1"/>
  <c r="B406" i="1"/>
  <c r="C267" i="1"/>
  <c r="B267" i="1"/>
  <c r="E266" i="1"/>
  <c r="E267" i="1" s="1"/>
  <c r="K261" i="1"/>
  <c r="J261" i="1"/>
  <c r="E261" i="1"/>
  <c r="C261" i="1"/>
  <c r="B261" i="1"/>
  <c r="K259" i="1"/>
  <c r="J259" i="1"/>
  <c r="E259" i="1"/>
  <c r="C259" i="1"/>
  <c r="B259" i="1"/>
  <c r="K257" i="1"/>
  <c r="J257" i="1"/>
  <c r="E257" i="1"/>
  <c r="C257" i="1"/>
  <c r="B257" i="1"/>
  <c r="K249" i="1"/>
  <c r="J249" i="1"/>
  <c r="C245" i="1"/>
  <c r="B245" i="1"/>
  <c r="E244" i="1"/>
  <c r="E245" i="1" s="1"/>
  <c r="C249" i="1"/>
  <c r="B249" i="1"/>
  <c r="E248" i="1"/>
  <c r="E249" i="1" s="1"/>
  <c r="K277" i="1"/>
  <c r="J277" i="1"/>
  <c r="C277" i="1"/>
  <c r="B277" i="1"/>
  <c r="C279" i="1"/>
  <c r="B279" i="1"/>
  <c r="O278" i="1" s="1"/>
  <c r="E278" i="1"/>
  <c r="E279" i="1" s="1"/>
  <c r="O407" i="1" l="1"/>
  <c r="M407" i="1"/>
  <c r="O415" i="1"/>
  <c r="M415" i="1"/>
  <c r="O423" i="1"/>
  <c r="M423" i="1"/>
  <c r="M256" i="1"/>
  <c r="O256" i="1"/>
  <c r="O266" i="1"/>
  <c r="Q266" i="1"/>
  <c r="O417" i="1"/>
  <c r="M417" i="1"/>
  <c r="O248" i="1"/>
  <c r="M248" i="1"/>
  <c r="M258" i="1"/>
  <c r="O258" i="1"/>
  <c r="M411" i="1"/>
  <c r="O411" i="1"/>
  <c r="M419" i="1"/>
  <c r="O419" i="1"/>
  <c r="O276" i="1"/>
  <c r="M276" i="1"/>
  <c r="M244" i="1"/>
  <c r="O244" i="1"/>
  <c r="O409" i="1"/>
  <c r="M409" i="1"/>
  <c r="O260" i="1"/>
  <c r="M260" i="1"/>
  <c r="M405" i="1"/>
  <c r="O405" i="1"/>
  <c r="M413" i="1"/>
  <c r="O413" i="1"/>
  <c r="M421" i="1"/>
  <c r="O421" i="1"/>
  <c r="C281" i="1"/>
  <c r="C283" i="1"/>
  <c r="C285" i="1"/>
  <c r="C287" i="1"/>
  <c r="C289" i="1"/>
  <c r="C293" i="1"/>
  <c r="C247" i="1"/>
  <c r="C251" i="1"/>
  <c r="C253" i="1"/>
  <c r="C255" i="1"/>
  <c r="C263" i="1"/>
  <c r="C265" i="1"/>
  <c r="C269" i="1"/>
  <c r="C271" i="1"/>
  <c r="C273" i="1"/>
  <c r="B275" i="1"/>
  <c r="B273" i="1"/>
  <c r="B271" i="1"/>
  <c r="B269" i="1"/>
  <c r="B265" i="1"/>
  <c r="B263" i="1"/>
  <c r="B255" i="1"/>
  <c r="B253" i="1"/>
  <c r="B251" i="1"/>
  <c r="B247" i="1"/>
  <c r="O273" i="1" l="1"/>
  <c r="M270" i="1"/>
  <c r="O270" i="1"/>
  <c r="M272" i="1"/>
  <c r="O272" i="1"/>
  <c r="O269" i="1"/>
  <c r="O264" i="1"/>
  <c r="Q264" i="1"/>
  <c r="O277" i="1"/>
  <c r="O274" i="1"/>
  <c r="M274" i="1"/>
  <c r="O254" i="1"/>
  <c r="Q254" i="1"/>
  <c r="O246" i="1"/>
  <c r="M246" i="1"/>
  <c r="O267" i="1"/>
  <c r="O262" i="1"/>
  <c r="Q262" i="1"/>
  <c r="O250" i="1"/>
  <c r="Q250" i="1"/>
  <c r="O255" i="1"/>
  <c r="O252" i="1"/>
  <c r="M252" i="1"/>
  <c r="O271" i="1"/>
  <c r="Q268" i="1"/>
  <c r="O268" i="1"/>
  <c r="O265" i="1"/>
  <c r="C295" i="1"/>
  <c r="B295" i="1"/>
  <c r="B293" i="1"/>
  <c r="K327" i="1"/>
  <c r="J327" i="1"/>
  <c r="K326" i="1"/>
  <c r="J326" i="1"/>
  <c r="E326" i="1"/>
  <c r="C309" i="1"/>
  <c r="B309" i="1"/>
  <c r="C307" i="1"/>
  <c r="B307" i="1"/>
  <c r="C305" i="1"/>
  <c r="B305" i="1"/>
  <c r="C303" i="1"/>
  <c r="B303" i="1"/>
  <c r="C301" i="1"/>
  <c r="B301" i="1"/>
  <c r="C299" i="1"/>
  <c r="B299" i="1"/>
  <c r="B297" i="1"/>
  <c r="C297" i="1"/>
  <c r="E198" i="1"/>
  <c r="E201" i="1"/>
  <c r="E200" i="1"/>
  <c r="E203" i="1"/>
  <c r="E202" i="1"/>
  <c r="E205" i="1"/>
  <c r="E204" i="1"/>
  <c r="E189" i="1"/>
  <c r="E188" i="1"/>
  <c r="E187" i="1"/>
  <c r="E186" i="1"/>
  <c r="E185" i="1"/>
  <c r="E184" i="1"/>
  <c r="E183" i="1"/>
  <c r="E182" i="1"/>
  <c r="E173" i="1"/>
  <c r="E172" i="1"/>
  <c r="E157" i="1"/>
  <c r="M299" i="1" l="1"/>
  <c r="O296" i="1"/>
  <c r="Q296" i="1"/>
  <c r="Q292" i="1"/>
  <c r="O292" i="1"/>
  <c r="M303" i="1"/>
  <c r="Q300" i="1"/>
  <c r="S300" i="1"/>
  <c r="M307" i="1"/>
  <c r="Q304" i="1"/>
  <c r="O304" i="1"/>
  <c r="Q308" i="1"/>
  <c r="O308" i="1"/>
  <c r="M301" i="1"/>
  <c r="O298" i="1"/>
  <c r="Q298" i="1"/>
  <c r="M305" i="1"/>
  <c r="O302" i="1"/>
  <c r="Q302" i="1"/>
  <c r="M309" i="1"/>
  <c r="Q306" i="1"/>
  <c r="O306" i="1"/>
  <c r="O294" i="1"/>
  <c r="Q294" i="1"/>
  <c r="B394" i="1"/>
  <c r="B395" i="1"/>
  <c r="B396" i="1"/>
  <c r="B397" i="1"/>
  <c r="B398" i="1"/>
  <c r="B393" i="1"/>
  <c r="E398" i="1"/>
  <c r="E397" i="1"/>
  <c r="E396" i="1"/>
  <c r="E395" i="1"/>
  <c r="E394" i="1"/>
  <c r="E393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152" i="1"/>
  <c r="E153" i="1"/>
  <c r="E154" i="1"/>
  <c r="E155" i="1"/>
  <c r="E156" i="1"/>
  <c r="E158" i="1"/>
  <c r="E159" i="1"/>
  <c r="E160" i="1"/>
  <c r="E147" i="1"/>
  <c r="K116" i="1"/>
  <c r="J116" i="1"/>
  <c r="B116" i="1"/>
  <c r="A116" i="1"/>
  <c r="E116" i="1" s="1"/>
  <c r="K102" i="1"/>
  <c r="J102" i="1"/>
  <c r="B102" i="1"/>
  <c r="A102" i="1"/>
  <c r="E102" i="1" s="1"/>
  <c r="E151" i="1"/>
  <c r="O163" i="1"/>
  <c r="O164" i="1"/>
  <c r="O165" i="1"/>
  <c r="O166" i="1"/>
  <c r="O167" i="1"/>
  <c r="O168" i="1"/>
  <c r="O162" i="1"/>
  <c r="C163" i="1"/>
  <c r="C164" i="1"/>
  <c r="C165" i="1"/>
  <c r="C166" i="1"/>
  <c r="C167" i="1"/>
  <c r="C168" i="1"/>
  <c r="C162" i="1"/>
  <c r="B164" i="1"/>
  <c r="B165" i="1"/>
  <c r="B166" i="1"/>
  <c r="B167" i="1"/>
  <c r="B168" i="1"/>
  <c r="B163" i="1"/>
  <c r="E168" i="1"/>
  <c r="E167" i="1"/>
  <c r="E166" i="1"/>
  <c r="E164" i="1"/>
  <c r="E165" i="1"/>
  <c r="E163" i="1"/>
  <c r="E94" i="1"/>
  <c r="E63" i="1"/>
  <c r="E62" i="1"/>
  <c r="E58" i="1"/>
  <c r="E57" i="1"/>
  <c r="E53" i="1"/>
  <c r="E49" i="1"/>
  <c r="E47" i="1"/>
  <c r="E46" i="1"/>
  <c r="O293" i="1"/>
  <c r="K289" i="1"/>
  <c r="B289" i="1"/>
  <c r="K287" i="1"/>
  <c r="B287" i="1"/>
  <c r="K285" i="1"/>
  <c r="B285" i="1"/>
  <c r="K283" i="1"/>
  <c r="B283" i="1"/>
  <c r="B281" i="1"/>
  <c r="E130" i="1"/>
  <c r="C130" i="1"/>
  <c r="E129" i="1"/>
  <c r="C129" i="1"/>
  <c r="E126" i="1"/>
  <c r="C126" i="1"/>
  <c r="E125" i="1"/>
  <c r="C125" i="1"/>
  <c r="C134" i="1"/>
  <c r="C133" i="1"/>
  <c r="E92" i="1"/>
  <c r="E90" i="1"/>
  <c r="E88" i="1"/>
  <c r="O72" i="1"/>
  <c r="O73" i="1"/>
  <c r="O75" i="1"/>
  <c r="O76" i="1"/>
  <c r="O77" i="1"/>
  <c r="O78" i="1"/>
  <c r="O71" i="1"/>
  <c r="M78" i="1"/>
  <c r="E78" i="1"/>
  <c r="M77" i="1"/>
  <c r="E77" i="1"/>
  <c r="E76" i="1"/>
  <c r="M72" i="1"/>
  <c r="M73" i="1"/>
  <c r="M75" i="1"/>
  <c r="M71" i="1"/>
  <c r="E73" i="1"/>
  <c r="E72" i="1"/>
  <c r="E71" i="1"/>
  <c r="C33" i="1"/>
  <c r="B33" i="1"/>
  <c r="M32" i="1"/>
  <c r="E32" i="1"/>
  <c r="E33" i="1" s="1"/>
  <c r="B32" i="1"/>
  <c r="C31" i="1"/>
  <c r="B31" i="1"/>
  <c r="M30" i="1"/>
  <c r="E30" i="1"/>
  <c r="E31" i="1" s="1"/>
  <c r="B30" i="1"/>
  <c r="C29" i="1"/>
  <c r="B29" i="1"/>
  <c r="M28" i="1"/>
  <c r="E28" i="1"/>
  <c r="E29" i="1" s="1"/>
  <c r="B28" i="1"/>
  <c r="C27" i="1"/>
  <c r="B27" i="1"/>
  <c r="M26" i="1"/>
  <c r="E26" i="1"/>
  <c r="E27" i="1" s="1"/>
  <c r="B26" i="1"/>
  <c r="C25" i="1"/>
  <c r="B25" i="1"/>
  <c r="M24" i="1"/>
  <c r="E24" i="1"/>
  <c r="E25" i="1" s="1"/>
  <c r="B24" i="1"/>
  <c r="C23" i="1"/>
  <c r="B23" i="1"/>
  <c r="E22" i="1"/>
  <c r="E23" i="1" s="1"/>
  <c r="B22" i="1"/>
  <c r="O230" i="1"/>
  <c r="E230" i="1"/>
  <c r="O229" i="1"/>
  <c r="E229" i="1"/>
  <c r="O228" i="1"/>
  <c r="E228" i="1"/>
  <c r="O227" i="1"/>
  <c r="E227" i="1"/>
  <c r="O226" i="1"/>
  <c r="E226" i="1"/>
  <c r="E225" i="1"/>
  <c r="E120" i="1"/>
  <c r="E119" i="1"/>
  <c r="E118" i="1"/>
  <c r="E117" i="1"/>
  <c r="O221" i="1"/>
  <c r="O222" i="1"/>
  <c r="O223" i="1"/>
  <c r="O224" i="1"/>
  <c r="O220" i="1"/>
  <c r="E224" i="1"/>
  <c r="E223" i="1"/>
  <c r="E222" i="1"/>
  <c r="E221" i="1"/>
  <c r="E220" i="1"/>
  <c r="E219" i="1"/>
  <c r="M20" i="1"/>
  <c r="M18" i="1"/>
  <c r="M16" i="1"/>
  <c r="M14" i="1"/>
  <c r="M12" i="1"/>
  <c r="B20" i="1"/>
  <c r="B18" i="1"/>
  <c r="B16" i="1"/>
  <c r="B14" i="1"/>
  <c r="B12" i="1"/>
  <c r="B10" i="1"/>
  <c r="C21" i="1"/>
  <c r="B21" i="1"/>
  <c r="E20" i="1"/>
  <c r="E21" i="1" s="1"/>
  <c r="C19" i="1"/>
  <c r="B19" i="1"/>
  <c r="E18" i="1"/>
  <c r="E19" i="1" s="1"/>
  <c r="C17" i="1"/>
  <c r="B17" i="1"/>
  <c r="E16" i="1"/>
  <c r="E17" i="1" s="1"/>
  <c r="C15" i="1"/>
  <c r="B15" i="1"/>
  <c r="E14" i="1"/>
  <c r="E15" i="1" s="1"/>
  <c r="C13" i="1"/>
  <c r="B13" i="1"/>
  <c r="E12" i="1"/>
  <c r="E13" i="1" s="1"/>
  <c r="C11" i="1"/>
  <c r="B11" i="1"/>
  <c r="E10" i="1"/>
  <c r="E11" i="1" s="1"/>
  <c r="E236" i="1"/>
  <c r="E235" i="1"/>
  <c r="E234" i="1"/>
  <c r="C45" i="1"/>
  <c r="B45" i="1"/>
  <c r="C43" i="1"/>
  <c r="B43" i="1"/>
  <c r="C41" i="1"/>
  <c r="B41" i="1"/>
  <c r="C39" i="1"/>
  <c r="B39" i="1"/>
  <c r="C37" i="1"/>
  <c r="B37" i="1"/>
  <c r="C35" i="1"/>
  <c r="B35" i="1"/>
  <c r="O15" i="1" l="1"/>
  <c r="Q12" i="1"/>
  <c r="S12" i="1"/>
  <c r="Q20" i="1"/>
  <c r="S20" i="1"/>
  <c r="O31" i="1"/>
  <c r="Q28" i="1"/>
  <c r="S28" i="1"/>
  <c r="O283" i="1"/>
  <c r="M280" i="1"/>
  <c r="O280" i="1"/>
  <c r="O43" i="1"/>
  <c r="S40" i="1"/>
  <c r="Q40" i="1"/>
  <c r="O287" i="1"/>
  <c r="Q284" i="1"/>
  <c r="O284" i="1"/>
  <c r="O41" i="1"/>
  <c r="Q38" i="1"/>
  <c r="S38" i="1"/>
  <c r="O45" i="1"/>
  <c r="S42" i="1"/>
  <c r="Q42" i="1"/>
  <c r="O21" i="1"/>
  <c r="S18" i="1"/>
  <c r="Q18" i="1"/>
  <c r="O25" i="1"/>
  <c r="Q22" i="1"/>
  <c r="O22" i="1"/>
  <c r="O33" i="1"/>
  <c r="Q30" i="1"/>
  <c r="S30" i="1"/>
  <c r="O285" i="1"/>
  <c r="Q282" i="1"/>
  <c r="O282" i="1"/>
  <c r="O289" i="1"/>
  <c r="O286" i="1"/>
  <c r="Q286" i="1"/>
  <c r="O39" i="1"/>
  <c r="Q36" i="1"/>
  <c r="S36" i="1"/>
  <c r="Q44" i="1"/>
  <c r="S44" i="1"/>
  <c r="O17" i="1"/>
  <c r="Q14" i="1"/>
  <c r="S14" i="1"/>
  <c r="O29" i="1"/>
  <c r="Q26" i="1"/>
  <c r="S26" i="1"/>
  <c r="O291" i="1"/>
  <c r="O288" i="1"/>
  <c r="Q288" i="1"/>
  <c r="Q34" i="1"/>
  <c r="O34" i="1"/>
  <c r="O13" i="1"/>
  <c r="O10" i="1"/>
  <c r="Q10" i="1"/>
  <c r="O19" i="1"/>
  <c r="S16" i="1"/>
  <c r="Q16" i="1"/>
  <c r="O27" i="1"/>
  <c r="S24" i="1"/>
  <c r="Q24" i="1"/>
  <c r="S32" i="1"/>
  <c r="Q32" i="1"/>
  <c r="E44" i="1"/>
  <c r="E45" i="1" s="1"/>
  <c r="E42" i="1"/>
  <c r="E43" i="1" s="1"/>
  <c r="E40" i="1"/>
  <c r="E41" i="1" s="1"/>
  <c r="E70" i="1"/>
  <c r="E75" i="1"/>
  <c r="E79" i="1"/>
  <c r="E87" i="1"/>
  <c r="E89" i="1"/>
  <c r="E91" i="1"/>
  <c r="E93" i="1"/>
  <c r="E96" i="1"/>
  <c r="E100" i="1"/>
  <c r="E101" i="1"/>
  <c r="E115" i="1"/>
  <c r="E121" i="1"/>
  <c r="E122" i="1"/>
  <c r="E133" i="1"/>
  <c r="E134" i="1"/>
  <c r="E145" i="1"/>
  <c r="E149" i="1"/>
  <c r="E150" i="1"/>
  <c r="E161" i="1"/>
  <c r="E162" i="1"/>
  <c r="E169" i="1"/>
  <c r="E170" i="1"/>
  <c r="E171" i="1"/>
  <c r="E175" i="1"/>
  <c r="E176" i="1"/>
  <c r="E178" i="1"/>
  <c r="E180" i="1"/>
  <c r="E190" i="1"/>
  <c r="E191" i="1"/>
  <c r="E192" i="1"/>
  <c r="E193" i="1"/>
  <c r="E199" i="1"/>
  <c r="E210" i="1"/>
  <c r="E231" i="1"/>
  <c r="E232" i="1"/>
  <c r="E233" i="1"/>
  <c r="E237" i="1"/>
  <c r="E238" i="1"/>
  <c r="E241" i="1"/>
  <c r="E246" i="1"/>
  <c r="E247" i="1" s="1"/>
  <c r="E250" i="1"/>
  <c r="E251" i="1" s="1"/>
  <c r="E252" i="1"/>
  <c r="E253" i="1" s="1"/>
  <c r="E254" i="1"/>
  <c r="E255" i="1" s="1"/>
  <c r="E262" i="1"/>
  <c r="E263" i="1" s="1"/>
  <c r="E264" i="1"/>
  <c r="E265" i="1" s="1"/>
  <c r="E268" i="1"/>
  <c r="E269" i="1" s="1"/>
  <c r="E270" i="1"/>
  <c r="E271" i="1" s="1"/>
  <c r="E272" i="1"/>
  <c r="E273" i="1" s="1"/>
  <c r="E274" i="1"/>
  <c r="E275" i="1" s="1"/>
  <c r="E276" i="1"/>
  <c r="E277" i="1" s="1"/>
  <c r="E280" i="1"/>
  <c r="E281" i="1" s="1"/>
  <c r="E282" i="1"/>
  <c r="E283" i="1" s="1"/>
  <c r="E284" i="1"/>
  <c r="E285" i="1" s="1"/>
  <c r="E286" i="1"/>
  <c r="E287" i="1" s="1"/>
  <c r="E288" i="1"/>
  <c r="E289" i="1" s="1"/>
  <c r="E292" i="1"/>
  <c r="E293" i="1" s="1"/>
  <c r="E294" i="1"/>
  <c r="E295" i="1" s="1"/>
  <c r="E296" i="1"/>
  <c r="E297" i="1" s="1"/>
  <c r="E298" i="1"/>
  <c r="E299" i="1" s="1"/>
  <c r="E300" i="1"/>
  <c r="E301" i="1" s="1"/>
  <c r="E302" i="1"/>
  <c r="E303" i="1" s="1"/>
  <c r="E304" i="1"/>
  <c r="E305" i="1" s="1"/>
  <c r="E306" i="1"/>
  <c r="E307" i="1" s="1"/>
  <c r="E308" i="1"/>
  <c r="E309" i="1" s="1"/>
  <c r="E310" i="1"/>
  <c r="E311" i="1"/>
  <c r="E312" i="1"/>
  <c r="E313" i="1"/>
  <c r="E314" i="1"/>
  <c r="E322" i="1"/>
  <c r="E324" i="1"/>
  <c r="E332" i="1"/>
  <c r="E333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6" i="1"/>
  <c r="E34" i="1"/>
  <c r="E35" i="1" s="1"/>
  <c r="E36" i="1"/>
  <c r="E37" i="1" s="1"/>
  <c r="E38" i="1"/>
  <c r="E39" i="1" s="1"/>
  <c r="E48" i="1"/>
  <c r="E50" i="1"/>
  <c r="E51" i="1"/>
  <c r="E52" i="1"/>
  <c r="E54" i="1"/>
  <c r="E55" i="1"/>
  <c r="E56" i="1"/>
  <c r="E59" i="1"/>
  <c r="E60" i="1"/>
  <c r="E61" i="1"/>
  <c r="E65" i="1"/>
  <c r="E3" i="1"/>
</calcChain>
</file>

<file path=xl/sharedStrings.xml><?xml version="1.0" encoding="utf-8"?>
<sst xmlns="http://schemas.openxmlformats.org/spreadsheetml/2006/main" count="6170" uniqueCount="2042">
  <si>
    <t>Assets</t>
  </si>
  <si>
    <t>ERN</t>
  </si>
  <si>
    <t>Name</t>
  </si>
  <si>
    <t>Location</t>
  </si>
  <si>
    <t>Types</t>
  </si>
  <si>
    <t>Citect ID</t>
  </si>
  <si>
    <t>Model</t>
  </si>
  <si>
    <t>Valve Number</t>
  </si>
  <si>
    <t>Relationship 1</t>
  </si>
  <si>
    <t>Parent 1</t>
  </si>
  <si>
    <t>Relationship 2</t>
  </si>
  <si>
    <t>Parent 2</t>
  </si>
  <si>
    <t>Relationship 3</t>
  </si>
  <si>
    <t>Parent 3</t>
  </si>
  <si>
    <t>PU5-2</t>
  </si>
  <si>
    <t>Clarified Water Circulating Pump</t>
  </si>
  <si>
    <t>SN3-13A</t>
  </si>
  <si>
    <t>Clean Coal Screen A</t>
  </si>
  <si>
    <t>SN3-13B</t>
  </si>
  <si>
    <t>Clean Coal Screen B</t>
  </si>
  <si>
    <t>Profile</t>
  </si>
  <si>
    <t>SN3-13C</t>
  </si>
  <si>
    <t>Clean Coal Screen C</t>
  </si>
  <si>
    <t>SN3-13D</t>
  </si>
  <si>
    <t>Clean Coal Screen D</t>
  </si>
  <si>
    <t>SN3-13E</t>
  </si>
  <si>
    <t>Clean Coal Screen E</t>
  </si>
  <si>
    <t>TK4-27</t>
  </si>
  <si>
    <t>Coal Thickener Overflow Sump</t>
  </si>
  <si>
    <t>Equipment</t>
  </si>
  <si>
    <t>TK4-30C</t>
  </si>
  <si>
    <t>TK4-14</t>
  </si>
  <si>
    <t>Coal Thickener Tank</t>
  </si>
  <si>
    <t>Tank</t>
  </si>
  <si>
    <t>BX4-13A</t>
  </si>
  <si>
    <t>V0224</t>
  </si>
  <si>
    <t>Coal Thickener Tank Water Isolator</t>
  </si>
  <si>
    <t>Ball Valve</t>
  </si>
  <si>
    <t>VG1-02-80</t>
  </si>
  <si>
    <t>CY4-13A</t>
  </si>
  <si>
    <t>Concentrate Thickening Cyclone A</t>
  </si>
  <si>
    <t>Cyclone</t>
  </si>
  <si>
    <t>FV4-13A.1</t>
  </si>
  <si>
    <t>Concentrate Thickening Cyclone A Inlet Valve</t>
  </si>
  <si>
    <t>VK1-43-150</t>
  </si>
  <si>
    <t>V0339</t>
  </si>
  <si>
    <t>DT4-3, DT4-13</t>
  </si>
  <si>
    <t>DT4-13</t>
  </si>
  <si>
    <t>Concentrate Thickening Cyclone Distributor</t>
  </si>
  <si>
    <t>Distributor Box</t>
  </si>
  <si>
    <t>PU4-12</t>
  </si>
  <si>
    <t>DT3-18A</t>
  </si>
  <si>
    <t>Correct Medium Addition Splitter A</t>
  </si>
  <si>
    <t>Splitter Box</t>
  </si>
  <si>
    <t>Clarified Water</t>
  </si>
  <si>
    <t>FV3-20A.1</t>
  </si>
  <si>
    <t>DT3-19A</t>
  </si>
  <si>
    <t>Correct Medium Bleed Splitter A</t>
  </si>
  <si>
    <t>BX3-13C</t>
  </si>
  <si>
    <t>Correct Medium Box</t>
  </si>
  <si>
    <t>DT3-17A</t>
  </si>
  <si>
    <t>Correct Medium Distributor Box A</t>
  </si>
  <si>
    <t>Distributor Gate</t>
  </si>
  <si>
    <t>TK3-20A</t>
  </si>
  <si>
    <t>Correct Medium Sump A</t>
  </si>
  <si>
    <t>Sump</t>
  </si>
  <si>
    <t>V0374, V0375, V0376, V0377</t>
  </si>
  <si>
    <t>Monitors</t>
  </si>
  <si>
    <t>LT3-20A.1</t>
  </si>
  <si>
    <t>LIC3-20A.1</t>
  </si>
  <si>
    <t>Correct Medium Sump A Level Controller</t>
  </si>
  <si>
    <t>Data</t>
  </si>
  <si>
    <t>Correct Medium Sump A Level Transmitter</t>
  </si>
  <si>
    <t>Level Transmitter</t>
  </si>
  <si>
    <t>Box</t>
  </si>
  <si>
    <t>BX4-13B</t>
  </si>
  <si>
    <t>PT3-10A.1</t>
  </si>
  <si>
    <t>Dense Medium Cyclone Pressure Tx A1</t>
  </si>
  <si>
    <t>PU3-9A</t>
  </si>
  <si>
    <t>PT3-10A.2</t>
  </si>
  <si>
    <t>Dense Medium Cyclone Pressure Tx A2</t>
  </si>
  <si>
    <t>SN3-5A</t>
  </si>
  <si>
    <t>Desliming Screen A</t>
  </si>
  <si>
    <t>Desliming Screen B</t>
  </si>
  <si>
    <t>SN3-5C</t>
  </si>
  <si>
    <t>Desliming Screen C</t>
  </si>
  <si>
    <t>SN3-5D</t>
  </si>
  <si>
    <t>Desliming Screen D</t>
  </si>
  <si>
    <t>SN3-5E</t>
  </si>
  <si>
    <t>Desliming Screen E</t>
  </si>
  <si>
    <t>SN3-5F</t>
  </si>
  <si>
    <t>Desliming Screen F</t>
  </si>
  <si>
    <t>TK3-22A</t>
  </si>
  <si>
    <t>Dilute Medium Sump A</t>
  </si>
  <si>
    <t>SN3-16A</t>
  </si>
  <si>
    <t>DMC A Density Controller</t>
  </si>
  <si>
    <t>DT3-20A.1</t>
  </si>
  <si>
    <t>DMC A Density Transmitter</t>
  </si>
  <si>
    <t>VF1-41-50</t>
  </si>
  <si>
    <t>V0371</t>
  </si>
  <si>
    <t>Control</t>
  </si>
  <si>
    <t>V1885</t>
  </si>
  <si>
    <t>DMC Feed Sump A Level Isolation Valve</t>
  </si>
  <si>
    <t>TK3-8A</t>
  </si>
  <si>
    <t>Knife Valve</t>
  </si>
  <si>
    <t>VK2-02-80</t>
  </si>
  <si>
    <t>V0378</t>
  </si>
  <si>
    <t>DMC Feed Sump A Sample Point</t>
  </si>
  <si>
    <t>VB1-01-25</t>
  </si>
  <si>
    <t>FV3-16A.1</t>
  </si>
  <si>
    <t>GT3-16A</t>
  </si>
  <si>
    <t>ZSH3-16A.1</t>
  </si>
  <si>
    <t>DMC Reject Proxmity</t>
  </si>
  <si>
    <t>Valve Switch</t>
  </si>
  <si>
    <t>FCV4-4C.1</t>
  </si>
  <si>
    <t>VF1-41-150</t>
  </si>
  <si>
    <t>V2262</t>
  </si>
  <si>
    <t>FIC4-4C.1</t>
  </si>
  <si>
    <t>FT4-4C.1</t>
  </si>
  <si>
    <t>V2261</t>
  </si>
  <si>
    <t>Butterfly Valve</t>
  </si>
  <si>
    <t>VF1-01-200</t>
  </si>
  <si>
    <t>FN4-5</t>
  </si>
  <si>
    <t>V2263</t>
  </si>
  <si>
    <t>AG4-4C1, AG4-4C2, AG4-4C3</t>
  </si>
  <si>
    <t>LIC4-4C.1</t>
  </si>
  <si>
    <t>LT4-4C.1</t>
  </si>
  <si>
    <t>FCV4-4C.2</t>
  </si>
  <si>
    <t>V2259</t>
  </si>
  <si>
    <t>FIC4-4C.2</t>
  </si>
  <si>
    <t>FT4-4C.2</t>
  </si>
  <si>
    <t>V2415</t>
  </si>
  <si>
    <t>CT4-4C.1</t>
  </si>
  <si>
    <t>FB-C Clarity Transmitter</t>
  </si>
  <si>
    <t>SP-1357</t>
  </si>
  <si>
    <t>FB-C Conc. Recirc Line Sample Point</t>
  </si>
  <si>
    <t>TK4-11</t>
  </si>
  <si>
    <t>Sample Point</t>
  </si>
  <si>
    <t>SP-CP-01</t>
  </si>
  <si>
    <t>V0635</t>
  </si>
  <si>
    <t>FB-C Conc. Recirc Line Sample Valve</t>
  </si>
  <si>
    <t>VB3-01-50</t>
  </si>
  <si>
    <t>LT4-11.1</t>
  </si>
  <si>
    <t>FB-C Conc. Sump Level Transmitter</t>
  </si>
  <si>
    <t>FB-C Conc. Sump Outlet Pump</t>
  </si>
  <si>
    <t>Pump</t>
  </si>
  <si>
    <t>SP-168</t>
  </si>
  <si>
    <t>FB-C Conc. Sump Sample Point</t>
  </si>
  <si>
    <t>V0634</t>
  </si>
  <si>
    <t>FB-C Conc. Sump Sample Valve</t>
  </si>
  <si>
    <t>VB1-02-50</t>
  </si>
  <si>
    <t>SP-1388</t>
  </si>
  <si>
    <t>FB-C Concentrate Sample Point #1</t>
  </si>
  <si>
    <t>SP-SC-03</t>
  </si>
  <si>
    <t>V2349</t>
  </si>
  <si>
    <t>FB-C Concentrate Sample Valve #1</t>
  </si>
  <si>
    <t>AG4-11</t>
  </si>
  <si>
    <t>FB-C Concentrate Sump Agitator</t>
  </si>
  <si>
    <t>Agitator</t>
  </si>
  <si>
    <t>FV4-4C.2</t>
  </si>
  <si>
    <t>FB-C Discharge Flow Valve #1</t>
  </si>
  <si>
    <t>VK3-43-350</t>
  </si>
  <si>
    <t>V1623</t>
  </si>
  <si>
    <t>YC4-4C.2</t>
  </si>
  <si>
    <t>FB-C Discharge Flow Valve #1 Solenoid</t>
  </si>
  <si>
    <t>3-Way Solenoid Valve</t>
  </si>
  <si>
    <t>FV4-4C.3</t>
  </si>
  <si>
    <t>FB-C Discharge Flow Valve #2</t>
  </si>
  <si>
    <t>V1624</t>
  </si>
  <si>
    <t>YC4-4C.3</t>
  </si>
  <si>
    <t>FB-C Discharge Flow Valve #2 Solenoid</t>
  </si>
  <si>
    <t>FB-C Flotation Tailings Sump</t>
  </si>
  <si>
    <t>LT4-30C.1</t>
  </si>
  <si>
    <t>LCV4-4C.1</t>
  </si>
  <si>
    <t>V0638</t>
  </si>
  <si>
    <t>LCV4-4C.2</t>
  </si>
  <si>
    <t>V0639</t>
  </si>
  <si>
    <t>LCV4-4C.3</t>
  </si>
  <si>
    <t>V2267</t>
  </si>
  <si>
    <t>LCV4-4C.4</t>
  </si>
  <si>
    <t>V2268</t>
  </si>
  <si>
    <t>V0640</t>
  </si>
  <si>
    <t>FB-C Spray #1 Isolation Valve</t>
  </si>
  <si>
    <t>VF1-01-125</t>
  </si>
  <si>
    <t>FV4-4C.1</t>
  </si>
  <si>
    <t>V06401</t>
  </si>
  <si>
    <t>FB-C Spray #2 Isolation Valve</t>
  </si>
  <si>
    <t>V0641</t>
  </si>
  <si>
    <t>V0642</t>
  </si>
  <si>
    <t>FB-C Spray #3 Isolation Valve</t>
  </si>
  <si>
    <t>V0649</t>
  </si>
  <si>
    <t>FB-C Spray #4 Isolation Valve</t>
  </si>
  <si>
    <t>V0645</t>
  </si>
  <si>
    <t>FB-C Spray #5 Isolation Valve</t>
  </si>
  <si>
    <t>FB-C Spray #6 Isolation Valve</t>
  </si>
  <si>
    <t>FB-C Spray #7 Isolation Valve</t>
  </si>
  <si>
    <t>FB-C Spray #8 Isolation Valve</t>
  </si>
  <si>
    <t>V2260</t>
  </si>
  <si>
    <t>FB-C Spray Control Isolator</t>
  </si>
  <si>
    <t>VK1-02-80</t>
  </si>
  <si>
    <t>FB-C Spray Flow Control Valve</t>
  </si>
  <si>
    <t>VK1-43-80</t>
  </si>
  <si>
    <t>V0653</t>
  </si>
  <si>
    <t>FB-C Tailing Sump Level Control Valve</t>
  </si>
  <si>
    <t>V0629</t>
  </si>
  <si>
    <t>V0637</t>
  </si>
  <si>
    <t>LIC4-30C.1</t>
  </si>
  <si>
    <t>FB-C Tailings Sump Level Controller</t>
  </si>
  <si>
    <t>FB-C Tailings Sump Level Transmitter</t>
  </si>
  <si>
    <t>FB-C Tailings Sump Water Isolator</t>
  </si>
  <si>
    <t>VK1-02-100</t>
  </si>
  <si>
    <t>PI4-4C.1</t>
  </si>
  <si>
    <t>AG4-4C1</t>
  </si>
  <si>
    <t>Air Pressure Gauge</t>
  </si>
  <si>
    <t>PI4-4C.2</t>
  </si>
  <si>
    <t>AG4-4C2</t>
  </si>
  <si>
    <t>PI4-4C.3</t>
  </si>
  <si>
    <t>AG4-4C3</t>
  </si>
  <si>
    <t>LCV3-20A.1</t>
  </si>
  <si>
    <t>Feed DMC Sump A Level Control Valve</t>
  </si>
  <si>
    <t>LIC3-8A.1</t>
  </si>
  <si>
    <t>LCV3-8A.1</t>
  </si>
  <si>
    <t>Feed Sump A Level Control Valve</t>
  </si>
  <si>
    <t>TK4-1</t>
  </si>
  <si>
    <t>Filter Feed Sump</t>
  </si>
  <si>
    <t>TK3-1A</t>
  </si>
  <si>
    <t>FV4-5.2</t>
  </si>
  <si>
    <t>Flotation Blower Bypass Flow Valve</t>
  </si>
  <si>
    <t>VF1-43-100</t>
  </si>
  <si>
    <t>V2510</t>
  </si>
  <si>
    <t>Flotation Cell Agitator C1</t>
  </si>
  <si>
    <t>Flotation Cell Agitator C2</t>
  </si>
  <si>
    <t>Flotation Cell Agitator C3</t>
  </si>
  <si>
    <t>Flotation Cell Blower</t>
  </si>
  <si>
    <t>DT4-3</t>
  </si>
  <si>
    <t>Flotation Feed Distributor</t>
  </si>
  <si>
    <t>PU4-2A, PU4-2B</t>
  </si>
  <si>
    <t>PU4-2A</t>
  </si>
  <si>
    <t>Flotation Feed Pump A</t>
  </si>
  <si>
    <t>TK4-1A</t>
  </si>
  <si>
    <t>PU4-2B</t>
  </si>
  <si>
    <t>Flotation Feed Pump B</t>
  </si>
  <si>
    <t>TK4-1B</t>
  </si>
  <si>
    <t>Flotation Feed Sump A</t>
  </si>
  <si>
    <t>Flotation Feed Sump B</t>
  </si>
  <si>
    <t>PU7-10</t>
  </si>
  <si>
    <t>Flotation Reagent Pump A</t>
  </si>
  <si>
    <t>Flotation Reagent Pump B</t>
  </si>
  <si>
    <t>PU4-31C</t>
  </si>
  <si>
    <t xml:space="preserve">Flotation Tailings Pump C </t>
  </si>
  <si>
    <t>V0373</t>
  </si>
  <si>
    <t>Medium Sump A Air Isolator</t>
  </si>
  <si>
    <t>V0374</t>
  </si>
  <si>
    <t>Medium Sump Bubbler Valve #1</t>
  </si>
  <si>
    <t>V0375</t>
  </si>
  <si>
    <t>Medium Sump Bubbler Valve #2</t>
  </si>
  <si>
    <t>V03745</t>
  </si>
  <si>
    <t>V0376</t>
  </si>
  <si>
    <t>Medium Sump Bubbler Valve #3</t>
  </si>
  <si>
    <t>V0377</t>
  </si>
  <si>
    <t>Medium Sump Bubbler Valve #4</t>
  </si>
  <si>
    <t>DT3-28A</t>
  </si>
  <si>
    <t>Overdense Medium Splitter Box</t>
  </si>
  <si>
    <t>DCV3-20A.1</t>
  </si>
  <si>
    <t>CY4-32A</t>
  </si>
  <si>
    <t>CH4-32C</t>
  </si>
  <si>
    <t>Oversize Chute C</t>
  </si>
  <si>
    <t>FV4-32.1</t>
  </si>
  <si>
    <t>Oversize Tailings Screen Feed Control Valve A</t>
  </si>
  <si>
    <t>VK3-43-200</t>
  </si>
  <si>
    <t>V2718</t>
  </si>
  <si>
    <t>FV4-32.5</t>
  </si>
  <si>
    <t>Oversize Tailings Screen Feed Control Valve C</t>
  </si>
  <si>
    <t>FV4-32.3</t>
  </si>
  <si>
    <t>Oversize Tailings Spiral Control Valve A</t>
  </si>
  <si>
    <t>V27189</t>
  </si>
  <si>
    <t>FV4-32.4</t>
  </si>
  <si>
    <t>Oversize Tailings Spiral Control Valve C</t>
  </si>
  <si>
    <t>Primary Cyclone Underflow Screen A</t>
  </si>
  <si>
    <t>SN3-16B</t>
  </si>
  <si>
    <t>Primary Cyclone Underflow Screen B</t>
  </si>
  <si>
    <t>Primary Dense Medium Cyclone A1</t>
  </si>
  <si>
    <t>Primary Dense Medium Cyclone A2</t>
  </si>
  <si>
    <t>Primary DMC Feed Pump A</t>
  </si>
  <si>
    <t>PU3-9B</t>
  </si>
  <si>
    <t>Primary DMC Feed Pump B</t>
  </si>
  <si>
    <t>LT3-8A.1</t>
  </si>
  <si>
    <t>Primary DMC Feed Sump A Level Controller</t>
  </si>
  <si>
    <t>Primary DMC Feed Sump A Level Transmitter</t>
  </si>
  <si>
    <t>PU3-2B</t>
  </si>
  <si>
    <t>The Washery / Small Coal</t>
  </si>
  <si>
    <t>SP-1236</t>
  </si>
  <si>
    <t>Tailings Classifier Sample Point</t>
  </si>
  <si>
    <t>BX4-32A</t>
  </si>
  <si>
    <t>V1806</t>
  </si>
  <si>
    <t>Tailings Classifier Sample Valve</t>
  </si>
  <si>
    <t>Tailings Classifying Cyclone Overflow Box</t>
  </si>
  <si>
    <t>FV4-32A.1</t>
  </si>
  <si>
    <t>FV4-32E.1</t>
  </si>
  <si>
    <t>PT4-32.1</t>
  </si>
  <si>
    <t>V2820</t>
  </si>
  <si>
    <t>Tailings Oversize Chute Water Isolator A</t>
  </si>
  <si>
    <t>CH4-34</t>
  </si>
  <si>
    <t>VF1-41-80</t>
  </si>
  <si>
    <t>V2819</t>
  </si>
  <si>
    <t>Tailings Oversize Chute Water Isolator B</t>
  </si>
  <si>
    <t>PU4-35</t>
  </si>
  <si>
    <t>Tailings Oversize Pump</t>
  </si>
  <si>
    <t>SN4-34</t>
  </si>
  <si>
    <t>Tailings Oversize Screen</t>
  </si>
  <si>
    <t>FB4-34</t>
  </si>
  <si>
    <t>Tailings Oversize Screen Chute</t>
  </si>
  <si>
    <t>V2820, V2819</t>
  </si>
  <si>
    <t>Tailings Oversize Screen Drain Valve</t>
  </si>
  <si>
    <t>VF1-01-100</t>
  </si>
  <si>
    <t>SP-1447</t>
  </si>
  <si>
    <t>Tailings Oversize Screen FB Spray</t>
  </si>
  <si>
    <t>Spray</t>
  </si>
  <si>
    <t>V0306</t>
  </si>
  <si>
    <t>Tailings Oversize Screen FB Spray Isolator</t>
  </si>
  <si>
    <t>VB1-01-50</t>
  </si>
  <si>
    <t>Tailings Oversize Screen Feed Box</t>
  </si>
  <si>
    <t>FV4-32.5, FV4-32.1</t>
  </si>
  <si>
    <t>V0304</t>
  </si>
  <si>
    <t>Tailings Oversize Screen Sample Valve</t>
  </si>
  <si>
    <t>TK4-35</t>
  </si>
  <si>
    <t>Tailings Oversize Sump</t>
  </si>
  <si>
    <t>V1521</t>
  </si>
  <si>
    <t>Tailings Oversize Sump Sample Valve</t>
  </si>
  <si>
    <t>SE4-36</t>
  </si>
  <si>
    <t>Tailings Spiral Classifier</t>
  </si>
  <si>
    <t>FV4-32.4, FV4-32.3, SN4-34</t>
  </si>
  <si>
    <t>V0309</t>
  </si>
  <si>
    <t>Tailings Spiral Classifier Drain Valve</t>
  </si>
  <si>
    <t>TK4-38</t>
  </si>
  <si>
    <t>Tailings Thickener</t>
  </si>
  <si>
    <t>TCA Inlet Control Valve</t>
  </si>
  <si>
    <t>VK3-43-150</t>
  </si>
  <si>
    <t>V0300</t>
  </si>
  <si>
    <t>V1805</t>
  </si>
  <si>
    <t>Thickener Feed Box Isolator</t>
  </si>
  <si>
    <t>Coal Thickener Agitator</t>
  </si>
  <si>
    <t>AG4-1</t>
  </si>
  <si>
    <t>Drawing Reference</t>
  </si>
  <si>
    <t>Drawing IDs</t>
  </si>
  <si>
    <t>C2</t>
  </si>
  <si>
    <t>AG4-11 Drive</t>
  </si>
  <si>
    <t>AG4_11</t>
  </si>
  <si>
    <t>AG4_1_2</t>
  </si>
  <si>
    <t>AG4-16</t>
  </si>
  <si>
    <t>AG4-16 Drive</t>
  </si>
  <si>
    <t>Filter Feed Sump Agitator</t>
  </si>
  <si>
    <t>AG4_16</t>
  </si>
  <si>
    <t>The Washery / Fine Coal / Flotation / Bank C</t>
  </si>
  <si>
    <t>AG4-4C4</t>
  </si>
  <si>
    <t>AG4-4C5</t>
  </si>
  <si>
    <t>AG4-4C6</t>
  </si>
  <si>
    <t>Flotation Cell Agitator C4</t>
  </si>
  <si>
    <t>Flotation Cell Agitator C5</t>
  </si>
  <si>
    <t>Flotation Cell Agitator C6</t>
  </si>
  <si>
    <t>B5</t>
  </si>
  <si>
    <t>G7</t>
  </si>
  <si>
    <t>C4</t>
  </si>
  <si>
    <t>C3</t>
  </si>
  <si>
    <t>B4</t>
  </si>
  <si>
    <t>A3</t>
  </si>
  <si>
    <t>C5</t>
  </si>
  <si>
    <t>C7</t>
  </si>
  <si>
    <t>B7</t>
  </si>
  <si>
    <t>C8</t>
  </si>
  <si>
    <t>Blower Air</t>
  </si>
  <si>
    <t>PI4-4C.4</t>
  </si>
  <si>
    <t>PI4-4C.5</t>
  </si>
  <si>
    <t>PI4-4C.6</t>
  </si>
  <si>
    <t>AC Power</t>
  </si>
  <si>
    <t>AG4-4A1</t>
  </si>
  <si>
    <t>AG4-4A2</t>
  </si>
  <si>
    <t>AG4-4A3</t>
  </si>
  <si>
    <t>AG4-4A4</t>
  </si>
  <si>
    <t>AG4-4A5</t>
  </si>
  <si>
    <t>AG4-4A6</t>
  </si>
  <si>
    <t>The Washery / Fine Coal / Flotation / Bank A</t>
  </si>
  <si>
    <t>PI4-4A.1</t>
  </si>
  <si>
    <t>PI4-4A.2</t>
  </si>
  <si>
    <t>PI4-4A.3</t>
  </si>
  <si>
    <t>PI4-4A.4</t>
  </si>
  <si>
    <t>PI4-4A.5</t>
  </si>
  <si>
    <t>PI4-4A.6</t>
  </si>
  <si>
    <t>FCV4-4A.1</t>
  </si>
  <si>
    <t>FCV4-4A.2</t>
  </si>
  <si>
    <t>FCV4-4B.1</t>
  </si>
  <si>
    <t>FCV4-4B.2</t>
  </si>
  <si>
    <t>B3</t>
  </si>
  <si>
    <t>FB-C Cell 1-3 Air Agitation Flow Control Valve</t>
  </si>
  <si>
    <t>FB-C Cell 4-6 Air Agitation Flow Control Valve</t>
  </si>
  <si>
    <t>FIC4-4A.1</t>
  </si>
  <si>
    <t>FIC4-4A.2</t>
  </si>
  <si>
    <t>FIC4-4B.1</t>
  </si>
  <si>
    <t>FIC4-4B.2</t>
  </si>
  <si>
    <t>PI4-4B.1</t>
  </si>
  <si>
    <t>PI4-4B.2</t>
  </si>
  <si>
    <t>PI4-4B.3</t>
  </si>
  <si>
    <t>PI4-4B.4</t>
  </si>
  <si>
    <t>PI4-4B.5</t>
  </si>
  <si>
    <t>PI4-4B.6</t>
  </si>
  <si>
    <t>AG4-4B1</t>
  </si>
  <si>
    <t>AG4-4B2</t>
  </si>
  <si>
    <t>AG4-4B3</t>
  </si>
  <si>
    <t>AG4-4B4</t>
  </si>
  <si>
    <t>AG4-4B5</t>
  </si>
  <si>
    <t>AG4-4B6</t>
  </si>
  <si>
    <t>C6</t>
  </si>
  <si>
    <t>The Washery / Fine Coal / Flotation / Bank B</t>
  </si>
  <si>
    <t>CY4-32E</t>
  </si>
  <si>
    <t>E3</t>
  </si>
  <si>
    <t>E7</t>
  </si>
  <si>
    <t>CY4-32B</t>
  </si>
  <si>
    <t>CY4-32C</t>
  </si>
  <si>
    <t>CY4-32D</t>
  </si>
  <si>
    <t>E4</t>
  </si>
  <si>
    <t>E5</t>
  </si>
  <si>
    <t>E6</t>
  </si>
  <si>
    <t>CY4-32F</t>
  </si>
  <si>
    <t>CY4-32G</t>
  </si>
  <si>
    <t>CY4-32H</t>
  </si>
  <si>
    <t>E8</t>
  </si>
  <si>
    <t>E9</t>
  </si>
  <si>
    <t>E10</t>
  </si>
  <si>
    <t>DT3-17B</t>
  </si>
  <si>
    <t>Correct Medium Distributor Box B</t>
  </si>
  <si>
    <t>DT3-18B</t>
  </si>
  <si>
    <t>Correct Medium Addition Splitter B</t>
  </si>
  <si>
    <t>DT3-19B</t>
  </si>
  <si>
    <t>Correct Medium Bleed Splitter B</t>
  </si>
  <si>
    <t>The Washery / Small Coal / Primary DMC / DMC Module A</t>
  </si>
  <si>
    <t>The Washery / Small Coal / Primary DMC / DMC Module B</t>
  </si>
  <si>
    <t>D4</t>
  </si>
  <si>
    <t>D5</t>
  </si>
  <si>
    <t>TK3-20B</t>
  </si>
  <si>
    <t>FV3-20B.1</t>
  </si>
  <si>
    <t>Clean Coal Screen F</t>
  </si>
  <si>
    <t>The Washery / Small Coal / Primary DMC / DMC Drain and Rinse</t>
  </si>
  <si>
    <t>F4</t>
  </si>
  <si>
    <t>F5</t>
  </si>
  <si>
    <t>F6</t>
  </si>
  <si>
    <t>F7</t>
  </si>
  <si>
    <t>F8</t>
  </si>
  <si>
    <t>F9</t>
  </si>
  <si>
    <t>The Washery / Fine Coal / Flotation</t>
  </si>
  <si>
    <t>Blower</t>
  </si>
  <si>
    <t>Air Flow Controller</t>
  </si>
  <si>
    <t>FIC4_4C_1</t>
  </si>
  <si>
    <t>FIC4_4C_2</t>
  </si>
  <si>
    <t>FT4-4B.1</t>
  </si>
  <si>
    <t>FT4-4A.1</t>
  </si>
  <si>
    <t>FT4-4A.2</t>
  </si>
  <si>
    <t>FT4-4B.2</t>
  </si>
  <si>
    <t>FIC4_4A_1</t>
  </si>
  <si>
    <t>FIC4_4A_2</t>
  </si>
  <si>
    <t>FIC4_4B_1</t>
  </si>
  <si>
    <t>FIC4_4B_2</t>
  </si>
  <si>
    <t>B2</t>
  </si>
  <si>
    <t>B9</t>
  </si>
  <si>
    <t>B10</t>
  </si>
  <si>
    <t>Correct Medium Sump B</t>
  </si>
  <si>
    <t>G3</t>
  </si>
  <si>
    <t>Correct Medium Sump B Level Transmitter</t>
  </si>
  <si>
    <t>Correct Medium Sump B Level Controller</t>
  </si>
  <si>
    <t>AT4-14.1</t>
  </si>
  <si>
    <t>Transmitter</t>
  </si>
  <si>
    <t>The Washery / Fine Coal / Thickening</t>
  </si>
  <si>
    <t>AT4-38.1</t>
  </si>
  <si>
    <t>B8</t>
  </si>
  <si>
    <t>BX3-14</t>
  </si>
  <si>
    <t>Clean Coal Sieve Bend</t>
  </si>
  <si>
    <t>C11</t>
  </si>
  <si>
    <t>BX4-32B</t>
  </si>
  <si>
    <t>Tailings Classifying Cyclone Feed Box</t>
  </si>
  <si>
    <t>D8</t>
  </si>
  <si>
    <t>Tailings Cyclone Underflow Discharge Chute</t>
  </si>
  <si>
    <t>CH4-32A</t>
  </si>
  <si>
    <t>Chute Type 3</t>
  </si>
  <si>
    <t>CT4-4A.1</t>
  </si>
  <si>
    <t>CT4-4B.1</t>
  </si>
  <si>
    <t>FB-A Clarity Transmitter</t>
  </si>
  <si>
    <t>FB-B Clarity Transmitter</t>
  </si>
  <si>
    <t>Clarity Transmitter</t>
  </si>
  <si>
    <t>E12</t>
  </si>
  <si>
    <t>D9</t>
  </si>
  <si>
    <t>CY3-10A.1</t>
  </si>
  <si>
    <t>CY3-10A.2</t>
  </si>
  <si>
    <t>CY3-10B.1</t>
  </si>
  <si>
    <t>CY3-10B.2</t>
  </si>
  <si>
    <t>Primary Dense Medium Cyclone B1</t>
  </si>
  <si>
    <t>Primary Dense Medium Cyclone B2</t>
  </si>
  <si>
    <t>DMC B Density Controller</t>
  </si>
  <si>
    <t>DT3-20B.1</t>
  </si>
  <si>
    <t>DMC B Density Transmitter</t>
  </si>
  <si>
    <t>The Washery / Small Coal / Desliming</t>
  </si>
  <si>
    <t>The Washery / Fine Coal / Flotation / Bank C / FB-C Water System</t>
  </si>
  <si>
    <t>The Washery / Fine Coal / Flotation / Bank C / FB-C Cell Outlets</t>
  </si>
  <si>
    <t>The Washery / Fine Coal / Flotation / Bank C /  FB-C Water System</t>
  </si>
  <si>
    <t>The Washery / Fine Coal / Flotation / Bank C / FB-C Air System</t>
  </si>
  <si>
    <t>FV4-32B.1</t>
  </si>
  <si>
    <t>FV4-32C.1</t>
  </si>
  <si>
    <t>FV4-32D.1</t>
  </si>
  <si>
    <t>FV4-32F.1</t>
  </si>
  <si>
    <t>FV4-32G.1</t>
  </si>
  <si>
    <t>FV4-32H.1</t>
  </si>
  <si>
    <t>TCB Inlet Control Valve</t>
  </si>
  <si>
    <t>V0301</t>
  </si>
  <si>
    <t>V0302</t>
  </si>
  <si>
    <t>V0303</t>
  </si>
  <si>
    <t>V0305</t>
  </si>
  <si>
    <t>V0307</t>
  </si>
  <si>
    <t>D2</t>
  </si>
  <si>
    <t>D3</t>
  </si>
  <si>
    <t>D6</t>
  </si>
  <si>
    <t>D7</t>
  </si>
  <si>
    <t>Control Vane</t>
  </si>
  <si>
    <t>DMC A Clarified Water Make-Up Flow Valve</t>
  </si>
  <si>
    <t>DMC A Reject Control Vane</t>
  </si>
  <si>
    <t>DMC B Clarified Water Make-Up Flow Valve</t>
  </si>
  <si>
    <t>FV4-13B.1</t>
  </si>
  <si>
    <t>FV4-13C.1</t>
  </si>
  <si>
    <t>FV4-13D.1</t>
  </si>
  <si>
    <t>Concentrate Thickening Cyclone B Inlet Valve</t>
  </si>
  <si>
    <t>Concentrate Thickening Cyclone C Inlet Valve</t>
  </si>
  <si>
    <t>Concentrate Thickening Cyclone D Inlet Valve</t>
  </si>
  <si>
    <t>CY4-13B</t>
  </si>
  <si>
    <t>CY4-13C</t>
  </si>
  <si>
    <t>CY4-13D</t>
  </si>
  <si>
    <t>FL4-60A</t>
  </si>
  <si>
    <t>D11</t>
  </si>
  <si>
    <t>Horizontal Belt Filter A</t>
  </si>
  <si>
    <t>The Washery / Fine Coal / Filtration</t>
  </si>
  <si>
    <t>FL4-60A Drive</t>
  </si>
  <si>
    <t>FN4-5 Drive</t>
  </si>
  <si>
    <t>FN4_5</t>
  </si>
  <si>
    <t>FN4-64A</t>
  </si>
  <si>
    <t>Belt Support Fan</t>
  </si>
  <si>
    <t>DT3-11A</t>
  </si>
  <si>
    <t>Feedbox</t>
  </si>
  <si>
    <t>DT3_11A</t>
  </si>
  <si>
    <t>DT3-11B</t>
  </si>
  <si>
    <t>DT3_11B</t>
  </si>
  <si>
    <t>DT3-3A</t>
  </si>
  <si>
    <t>The Washery / Small Coal / Desliming / Module A</t>
  </si>
  <si>
    <t>DT3_3A</t>
  </si>
  <si>
    <t>DT3-3B</t>
  </si>
  <si>
    <t>The Washery / Small Coal / Desliming / Module B</t>
  </si>
  <si>
    <t>DT3_3B</t>
  </si>
  <si>
    <t>DT3-67</t>
  </si>
  <si>
    <t>Sizing Screen Underflow Distributor</t>
  </si>
  <si>
    <t>The Washery / Small Coal / Feed</t>
  </si>
  <si>
    <t>DT3_67</t>
  </si>
  <si>
    <t>A7</t>
  </si>
  <si>
    <t>FB3-12A</t>
  </si>
  <si>
    <t>Clean Coal Screen Feed Box A</t>
  </si>
  <si>
    <t>FB3_12A</t>
  </si>
  <si>
    <t>FB3-12B</t>
  </si>
  <si>
    <t>Clean Coal Screen Feed Box B</t>
  </si>
  <si>
    <t>FB3_12B</t>
  </si>
  <si>
    <t>FB3-12C</t>
  </si>
  <si>
    <t>Clean Coal Screen Feed Box C</t>
  </si>
  <si>
    <t>FB3_12C</t>
  </si>
  <si>
    <t>FB3-12D</t>
  </si>
  <si>
    <t>Clean Coal Screen Feed Box D</t>
  </si>
  <si>
    <t>FB3_12D</t>
  </si>
  <si>
    <t>FB3-12E</t>
  </si>
  <si>
    <t>Clean Coal Screen Feed Box E</t>
  </si>
  <si>
    <t>FB3_12E</t>
  </si>
  <si>
    <t>FB3-4A</t>
  </si>
  <si>
    <t>Desliming Screen Feed Box A</t>
  </si>
  <si>
    <t>FB3_4A</t>
  </si>
  <si>
    <t>FB3-4B</t>
  </si>
  <si>
    <t>Desliming Screen Feed Box B</t>
  </si>
  <si>
    <t>FB3_4B</t>
  </si>
  <si>
    <t>FB3-4C</t>
  </si>
  <si>
    <t>Desliming Screen Feed Box C</t>
  </si>
  <si>
    <t>FB3_4C</t>
  </si>
  <si>
    <t>FB3-4D</t>
  </si>
  <si>
    <t>Desliming Screen Feed Box D</t>
  </si>
  <si>
    <t>FB3_4D</t>
  </si>
  <si>
    <t>FB3-4E</t>
  </si>
  <si>
    <t>Desliming Screen Feed Box E</t>
  </si>
  <si>
    <t>FB3_4E</t>
  </si>
  <si>
    <t>FB3-4F</t>
  </si>
  <si>
    <t>Desliming Screen Feed Box F</t>
  </si>
  <si>
    <t>FB3_4F</t>
  </si>
  <si>
    <t>Rake Lift</t>
  </si>
  <si>
    <t>FN4-64A Drive</t>
  </si>
  <si>
    <t>Clarified Water A, B &amp; C Flow Valve</t>
  </si>
  <si>
    <t>FV3_5_1</t>
  </si>
  <si>
    <t>Clarified Water D, E &amp; F Flow Valve</t>
  </si>
  <si>
    <t>FV3_5_2</t>
  </si>
  <si>
    <t>FV3-12A.1</t>
  </si>
  <si>
    <t>Clean Coal Sieve Bend A Valve</t>
  </si>
  <si>
    <t>FV3_12A_1</t>
  </si>
  <si>
    <t>E2</t>
  </si>
  <si>
    <t>FV3-12B.1</t>
  </si>
  <si>
    <t>Clean Coal Sieve Bend B Valve</t>
  </si>
  <si>
    <t>FV3_12B_1</t>
  </si>
  <si>
    <t>FV3-12C.1</t>
  </si>
  <si>
    <t>Clean Coal Sieve Bend C Valve</t>
  </si>
  <si>
    <t>FV3_12C_1</t>
  </si>
  <si>
    <t>FV3-12D.1</t>
  </si>
  <si>
    <t>Clean Coal Sieve Bend D Valve</t>
  </si>
  <si>
    <t>FV3_12D_1</t>
  </si>
  <si>
    <t>FV3-12E.1</t>
  </si>
  <si>
    <t>Clean Coal Sieve Bend E Valve</t>
  </si>
  <si>
    <t>FV3_12E_1</t>
  </si>
  <si>
    <t>Clean Coal Sieve Bend F Valve</t>
  </si>
  <si>
    <t>FV3-5.1</t>
  </si>
  <si>
    <t>FV3-5.2</t>
  </si>
  <si>
    <t>SI3-4A</t>
  </si>
  <si>
    <t>Sieve Bend</t>
  </si>
  <si>
    <t>SI3-4B</t>
  </si>
  <si>
    <t>SI3-4C</t>
  </si>
  <si>
    <t>SI3-4D</t>
  </si>
  <si>
    <t>SI3-4E</t>
  </si>
  <si>
    <t>SI3-4F</t>
  </si>
  <si>
    <t>FV3-4A.1</t>
  </si>
  <si>
    <t>Desliming Sieve Bend A Valve</t>
  </si>
  <si>
    <t>FV3_4A_1</t>
  </si>
  <si>
    <t>FV3-4B.1</t>
  </si>
  <si>
    <t>Desliming Sieve Bend B Valve</t>
  </si>
  <si>
    <t>FV3_4B_1</t>
  </si>
  <si>
    <t>FV3-4C.1</t>
  </si>
  <si>
    <t>Desliming Sieve Bend C Valve</t>
  </si>
  <si>
    <t>FV3_4C_1</t>
  </si>
  <si>
    <t>FV3-4D.1</t>
  </si>
  <si>
    <t>Desliming Sieve Bend D Valve</t>
  </si>
  <si>
    <t>FV3_4D_1</t>
  </si>
  <si>
    <t>FV3-4E.1</t>
  </si>
  <si>
    <t>Desliming Sieve Bend E Valve</t>
  </si>
  <si>
    <t>FV3_4E_1</t>
  </si>
  <si>
    <t>FV3-4F.1</t>
  </si>
  <si>
    <t>Desliming Sieve Bend F Valve</t>
  </si>
  <si>
    <t>FV3_4F_1</t>
  </si>
  <si>
    <t>SI3-12A</t>
  </si>
  <si>
    <t>SI3-12B</t>
  </si>
  <si>
    <t>SI3-12C</t>
  </si>
  <si>
    <t>SI3-12D</t>
  </si>
  <si>
    <t>SI3-12E</t>
  </si>
  <si>
    <t>FV3-2A.1</t>
  </si>
  <si>
    <t>Fine Coal Feed Pump A Shutoff Valve</t>
  </si>
  <si>
    <t>FV3_2A_1</t>
  </si>
  <si>
    <t>FV3-2A.2</t>
  </si>
  <si>
    <t>Fine Coal Feed Pump A Drain Valve</t>
  </si>
  <si>
    <t>FV3_2A_2</t>
  </si>
  <si>
    <t>FV3-2B.1</t>
  </si>
  <si>
    <t>Fine Coal Feed Pump B Shutoff Valve</t>
  </si>
  <si>
    <t>FV3_2B_1</t>
  </si>
  <si>
    <t>FV3-2B.2</t>
  </si>
  <si>
    <t>Fine Coal Feed Pump B Drain Valve</t>
  </si>
  <si>
    <t>FV3_2B_2</t>
  </si>
  <si>
    <t>FV3-2C.1</t>
  </si>
  <si>
    <t>Fine Coal Feed Pump C Shutoff Valve</t>
  </si>
  <si>
    <t>FV3_2C_1</t>
  </si>
  <si>
    <t>G10</t>
  </si>
  <si>
    <t>FV3-2C.2</t>
  </si>
  <si>
    <t>Fine Coal Feed Pump C Drain Valve</t>
  </si>
  <si>
    <t>FV3_2C_2</t>
  </si>
  <si>
    <t>TK3-1C</t>
  </si>
  <si>
    <t>G6</t>
  </si>
  <si>
    <t>E11</t>
  </si>
  <si>
    <t>G9</t>
  </si>
  <si>
    <t>FV4-32.2</t>
  </si>
  <si>
    <t>Tailings Thickener Sample Valve</t>
  </si>
  <si>
    <t>F10</t>
  </si>
  <si>
    <t>A6</t>
  </si>
  <si>
    <t>FB-C Discharge Flow Valve #4</t>
  </si>
  <si>
    <t>FB-C Discharge Flow Valve #3</t>
  </si>
  <si>
    <t>FV4-4C.4</t>
  </si>
  <si>
    <t>FV4-4C.5</t>
  </si>
  <si>
    <t>V1625</t>
  </si>
  <si>
    <t>V1626</t>
  </si>
  <si>
    <t>LCV4-4A.1</t>
  </si>
  <si>
    <t>LCV4-4A.2</t>
  </si>
  <si>
    <t>LCV4-4A.3</t>
  </si>
  <si>
    <t>LCV4-4A.4</t>
  </si>
  <si>
    <t>LIC4-4A.1</t>
  </si>
  <si>
    <t>LIC4-30A.1</t>
  </si>
  <si>
    <t>LCV4-4B.2</t>
  </si>
  <si>
    <t>LCV4-4B.3</t>
  </si>
  <si>
    <t>LCV4-4B.4</t>
  </si>
  <si>
    <t>LCV4-4B.1</t>
  </si>
  <si>
    <t>LIC4-4B.1</t>
  </si>
  <si>
    <t>LIC4-4C.2</t>
  </si>
  <si>
    <t>LIC4-4A.2</t>
  </si>
  <si>
    <t>LIC4-4B.2</t>
  </si>
  <si>
    <t>C9</t>
  </si>
  <si>
    <t>C12</t>
  </si>
  <si>
    <t>TK3-8B</t>
  </si>
  <si>
    <t>G5</t>
  </si>
  <si>
    <t>FB-A Tailings Sump Level Controller</t>
  </si>
  <si>
    <t>TK4-30A</t>
  </si>
  <si>
    <t>G8</t>
  </si>
  <si>
    <t>SN3-5B</t>
  </si>
  <si>
    <t>Fine Coal Feed Sump C</t>
  </si>
  <si>
    <t>Primary DMC Feed Sump A</t>
  </si>
  <si>
    <t>Primary DMC Feed Sump B</t>
  </si>
  <si>
    <t>LT3-8B.1</t>
  </si>
  <si>
    <t>TK4_11</t>
  </si>
  <si>
    <t>TK4-16</t>
  </si>
  <si>
    <t>TK4_16</t>
  </si>
  <si>
    <t>TK4-30B</t>
  </si>
  <si>
    <t>FB-A Flotation Tailings Sump</t>
  </si>
  <si>
    <t>FB-B Flotation Tailings Sump</t>
  </si>
  <si>
    <t>D10</t>
  </si>
  <si>
    <t>TK4-65A</t>
  </si>
  <si>
    <t>Cloth Wash Return Sump</t>
  </si>
  <si>
    <t>TK4_65A</t>
  </si>
  <si>
    <t>TK5-1A</t>
  </si>
  <si>
    <t>Clarified Water Storage Tank B</t>
  </si>
  <si>
    <t>TK5_1A</t>
  </si>
  <si>
    <t>TK5-1B</t>
  </si>
  <si>
    <t>Clarified Water Storage Tank A</t>
  </si>
  <si>
    <t>TK5_1B</t>
  </si>
  <si>
    <t>C10</t>
  </si>
  <si>
    <t>CY3-10A.1, CY3-10A.2</t>
  </si>
  <si>
    <t>LT4-4A.1</t>
  </si>
  <si>
    <t>LT4-4A.2</t>
  </si>
  <si>
    <t>LT4-4B.1</t>
  </si>
  <si>
    <t>LT4-4B.2</t>
  </si>
  <si>
    <t>LT4-4C.2</t>
  </si>
  <si>
    <t>G4</t>
  </si>
  <si>
    <t>PU3-2A</t>
  </si>
  <si>
    <t>PU3-2C</t>
  </si>
  <si>
    <t>PU4-15A</t>
  </si>
  <si>
    <t>Coal Thickener Underflow Pump A</t>
  </si>
  <si>
    <t>PU4_15A</t>
  </si>
  <si>
    <t>PU4-15B</t>
  </si>
  <si>
    <t>PU4_15B</t>
  </si>
  <si>
    <t>Coal Thickener Overflow Pump</t>
  </si>
  <si>
    <t>Coal Thickener Underflow Pump B</t>
  </si>
  <si>
    <t>PU4-31A</t>
  </si>
  <si>
    <t>F2</t>
  </si>
  <si>
    <t>PU4-39A</t>
  </si>
  <si>
    <t>Tailings Thickener Underflow Pump A</t>
  </si>
  <si>
    <t>PU4_39A</t>
  </si>
  <si>
    <t>PU4-39B</t>
  </si>
  <si>
    <t>Tailings Thickener Underflow Pump B</t>
  </si>
  <si>
    <t>PU4_39B</t>
  </si>
  <si>
    <t>Tailings Floor Sump Pump</t>
  </si>
  <si>
    <t>PU4-47A</t>
  </si>
  <si>
    <t>HBF Feed Pump A</t>
  </si>
  <si>
    <t>PU4_47A</t>
  </si>
  <si>
    <t>PU4-47B</t>
  </si>
  <si>
    <t>PU4_47B</t>
  </si>
  <si>
    <t>PU4-47C</t>
  </si>
  <si>
    <t>HBF Feed Pump C</t>
  </si>
  <si>
    <t>PU4_47C</t>
  </si>
  <si>
    <t>PU4-62A</t>
  </si>
  <si>
    <t>Vacuum Pump A</t>
  </si>
  <si>
    <t>PU4_62A</t>
  </si>
  <si>
    <t>PU4-63A</t>
  </si>
  <si>
    <t>Filtrate Pump A</t>
  </si>
  <si>
    <t>PU4_63A</t>
  </si>
  <si>
    <t>PU4-66A</t>
  </si>
  <si>
    <t>Cloth Wash Return Pump A</t>
  </si>
  <si>
    <t>PU4_66A</t>
  </si>
  <si>
    <t>DV4-14C</t>
  </si>
  <si>
    <t>Coal Thickener Rake Lift</t>
  </si>
  <si>
    <t>DV4_14C</t>
  </si>
  <si>
    <t>DMC Reject Gate</t>
  </si>
  <si>
    <t>LCV3-20B.1</t>
  </si>
  <si>
    <t>Feed DMC Sump B Level Control Valve</t>
  </si>
  <si>
    <t>LCV3-8B.1</t>
  </si>
  <si>
    <t>Feed Sump B Level Control Valve</t>
  </si>
  <si>
    <t>LCV4-30C.1</t>
  </si>
  <si>
    <t>LCV4-30A.1</t>
  </si>
  <si>
    <t>FB-A Tailing Sump Level Control Valve</t>
  </si>
  <si>
    <t>The Washery / Fine Coal / Flotation / Bank A /  FB-A Water System</t>
  </si>
  <si>
    <t>F3</t>
  </si>
  <si>
    <t>LIC3-1A.1</t>
  </si>
  <si>
    <t>Coal Thickener Sump Level Control</t>
  </si>
  <si>
    <t>Level Controller</t>
  </si>
  <si>
    <t>LIC4-1A.1</t>
  </si>
  <si>
    <t>LIC4_1A_1</t>
  </si>
  <si>
    <t>LIC4-1B.1</t>
  </si>
  <si>
    <t>LIC4_1B_1</t>
  </si>
  <si>
    <t>LT4-30A.1</t>
  </si>
  <si>
    <t>FB-A Tailings Sump Level Transmitter</t>
  </si>
  <si>
    <t>LIC4-60A.1</t>
  </si>
  <si>
    <t>LIC4-61A.1</t>
  </si>
  <si>
    <t>LT4-3.1</t>
  </si>
  <si>
    <t>LT4_3_1</t>
  </si>
  <si>
    <t>LT4-38.1</t>
  </si>
  <si>
    <t>Tailings Thickener Level</t>
  </si>
  <si>
    <t>LT4_38_1</t>
  </si>
  <si>
    <t>LT5-1A.1</t>
  </si>
  <si>
    <t>Clarified Water Storage Tank Level</t>
  </si>
  <si>
    <t>LT5_1A_1</t>
  </si>
  <si>
    <t>Dense Medium Cyclone Pressure Tx B1</t>
  </si>
  <si>
    <t>Dense Medium Cyclone Pressure Tx B2</t>
  </si>
  <si>
    <t>PT3-10B.2</t>
  </si>
  <si>
    <t>PT3-10B.1</t>
  </si>
  <si>
    <t>PCV4-5.1</t>
  </si>
  <si>
    <t>Flotation Blower Pressure Control Valve</t>
  </si>
  <si>
    <t>PCV4_5_1</t>
  </si>
  <si>
    <t>PIC3-10A.2</t>
  </si>
  <si>
    <t>Pressure Controller</t>
  </si>
  <si>
    <t>PIC4-5.1</t>
  </si>
  <si>
    <t>PIC4_5_1</t>
  </si>
  <si>
    <t>A4</t>
  </si>
  <si>
    <t>Flotation Blower Pressure Controller</t>
  </si>
  <si>
    <t>PU3-21A</t>
  </si>
  <si>
    <t>Correct Medium Pump - A</t>
  </si>
  <si>
    <t>PU3_21A</t>
  </si>
  <si>
    <t>PU3-21B</t>
  </si>
  <si>
    <t>Correct Medium Pump - B</t>
  </si>
  <si>
    <t>PU3_21B</t>
  </si>
  <si>
    <t>PV_61A</t>
  </si>
  <si>
    <t>ZS4-60A.3</t>
  </si>
  <si>
    <t>ZS4-60A.2</t>
  </si>
  <si>
    <t>FL4_60A</t>
  </si>
  <si>
    <t>Fixed Speed Pump</t>
  </si>
  <si>
    <t>Fixed Speed Drive</t>
  </si>
  <si>
    <t>Variable Speed Drive</t>
  </si>
  <si>
    <t>Cone Tank</t>
  </si>
  <si>
    <t>Flotation Concentrate Sump</t>
  </si>
  <si>
    <t>Flotation Area Floor Sump Pump</t>
  </si>
  <si>
    <t>Flotation Feed Sump A Level Control</t>
  </si>
  <si>
    <t>The Washery / Fine Coal / Flotation Feed</t>
  </si>
  <si>
    <t>Flotation Feed Sump B Level Control</t>
  </si>
  <si>
    <t>Flotation Feed Distributor Level</t>
  </si>
  <si>
    <t>HBF Feed Pump B</t>
  </si>
  <si>
    <t>Screen - Double Underflow</t>
  </si>
  <si>
    <t>Screen Feed Box</t>
  </si>
  <si>
    <t>FB-A1 Agitator Pressure Gauge</t>
  </si>
  <si>
    <t>FB-A2 Agitator Pressure Gauge</t>
  </si>
  <si>
    <t>FB-A3 Agitator Pressure Gauge</t>
  </si>
  <si>
    <t>FB-A4 Agitator Pressure Gauge</t>
  </si>
  <si>
    <t>FB-A5 Agitator Pressure Gauge</t>
  </si>
  <si>
    <t>FB-A6 Agitator Pressure Gauge</t>
  </si>
  <si>
    <t>FB-B1 Agitator Pressure Gauge</t>
  </si>
  <si>
    <t>FB-B2 Agitator Pressure Gauge</t>
  </si>
  <si>
    <t>FB-B3 Agitator Pressure Gauge</t>
  </si>
  <si>
    <t>FB-B4 Agitator Pressure Gauge</t>
  </si>
  <si>
    <t>FB-B5 Agitator Pressure Gauge</t>
  </si>
  <si>
    <t>FB-B6 Agitator Pressure Gauge</t>
  </si>
  <si>
    <t>FB-C1 Agitator Pressure Gauge</t>
  </si>
  <si>
    <t>FB-C2 Agitator Pressure Gauge</t>
  </si>
  <si>
    <t>FB-C3 Agitator Pressure Gauge</t>
  </si>
  <si>
    <t>FB-C4 Agitator Pressure Gauge</t>
  </si>
  <si>
    <t>FB-C5 Agitator Pressure Gauge</t>
  </si>
  <si>
    <t>FB-C6 Agitator Pressure Gauge</t>
  </si>
  <si>
    <t>Screen - Single Underflow</t>
  </si>
  <si>
    <t>Small Coal Pump A</t>
  </si>
  <si>
    <t>Small Coal Pump B</t>
  </si>
  <si>
    <t>Small Coal Pump C</t>
  </si>
  <si>
    <t>Primary DMC Feed Sump B Level Transmitter</t>
  </si>
  <si>
    <t>Butterfly Control Valve</t>
  </si>
  <si>
    <t>Mushroom Control Valve</t>
  </si>
  <si>
    <t>V0610</t>
  </si>
  <si>
    <t>V0611</t>
  </si>
  <si>
    <t>V2238</t>
  </si>
  <si>
    <t>V2239</t>
  </si>
  <si>
    <t>V0612</t>
  </si>
  <si>
    <t>V0613</t>
  </si>
  <si>
    <t>V2246</t>
  </si>
  <si>
    <t>V2247</t>
  </si>
  <si>
    <t>Knife Control Valve</t>
  </si>
  <si>
    <t>Knife On/Off Valve</t>
  </si>
  <si>
    <t>Manual Knife Valve</t>
  </si>
  <si>
    <t>Manual Ball Valve</t>
  </si>
  <si>
    <t>Density Transmitter</t>
  </si>
  <si>
    <t>Feedbox A</t>
  </si>
  <si>
    <t>Feedbox B</t>
  </si>
  <si>
    <t>Butterfly Control Valve,Closes High</t>
  </si>
  <si>
    <t>Knife On/Off Valve,Closes High</t>
  </si>
  <si>
    <t>Sieve Bend Valve</t>
  </si>
  <si>
    <t>PU4-43</t>
  </si>
  <si>
    <t>PU4-44</t>
  </si>
  <si>
    <t>AG4-1 Drive A</t>
  </si>
  <si>
    <t>AG4-1 Drive B</t>
  </si>
  <si>
    <t>AG4_1_1</t>
  </si>
  <si>
    <t>Belt Press Level Controller</t>
  </si>
  <si>
    <t>Filtrate Receiver Level Controller</t>
  </si>
  <si>
    <t>Primary Dense Medium Cyclone Pressure Ctrl. A</t>
  </si>
  <si>
    <t>PU4_43</t>
  </si>
  <si>
    <t>PU4_44</t>
  </si>
  <si>
    <t>Property Value 1</t>
  </si>
  <si>
    <t>Property Name 1</t>
  </si>
  <si>
    <t>Ready</t>
  </si>
  <si>
    <t>LIC3-1C.1</t>
  </si>
  <si>
    <t>LC3_8A_1</t>
  </si>
  <si>
    <t>LC3_20A_1</t>
  </si>
  <si>
    <t>LIC4-27.1</t>
  </si>
  <si>
    <t>LC4_27_1</t>
  </si>
  <si>
    <t>VM1-41-450</t>
  </si>
  <si>
    <t>VM1-41-451</t>
  </si>
  <si>
    <t>VM1-41-452</t>
  </si>
  <si>
    <t>VM1-41-453</t>
  </si>
  <si>
    <t>VM1-41-454</t>
  </si>
  <si>
    <t>VM1-41-455</t>
  </si>
  <si>
    <t>VM1-41-456</t>
  </si>
  <si>
    <t>VM1-41-457</t>
  </si>
  <si>
    <t>VM1-41-458</t>
  </si>
  <si>
    <t>VM1-41-459</t>
  </si>
  <si>
    <t>VM1-41-460</t>
  </si>
  <si>
    <t>VM1-41-461</t>
  </si>
  <si>
    <t>LC4_61A_1</t>
  </si>
  <si>
    <t>PIC3_9A_1</t>
  </si>
  <si>
    <t>PIC3-10B.2</t>
  </si>
  <si>
    <t>Primary Dense Medium Cyclone Pressure Ctrl. B</t>
  </si>
  <si>
    <t>PIC3_9B_1</t>
  </si>
  <si>
    <t>LC3_1A_1</t>
  </si>
  <si>
    <t>LC3_1C_1</t>
  </si>
  <si>
    <t>FV4_5_1</t>
  </si>
  <si>
    <t>VF1-41-100</t>
  </si>
  <si>
    <t>AG4-4C1 Drive</t>
  </si>
  <si>
    <t>V1102</t>
  </si>
  <si>
    <t>Air Drier B Air Isolation Valve #1</t>
  </si>
  <si>
    <t>The Washery/Instrument Air System/Air Receiver Supply</t>
  </si>
  <si>
    <t>10037</t>
  </si>
  <si>
    <t>Instrument Air</t>
  </si>
  <si>
    <t>SP-1544</t>
  </si>
  <si>
    <t>V1111</t>
  </si>
  <si>
    <t>Air Drier A Air Isolation Valve #1</t>
  </si>
  <si>
    <t>V1103</t>
  </si>
  <si>
    <t>Air Drier B Air Isolation Valve #2</t>
  </si>
  <si>
    <t>V1117</t>
  </si>
  <si>
    <t>Air Drier A Air Isolation Valve #2</t>
  </si>
  <si>
    <t>DY8-28B</t>
  </si>
  <si>
    <t>Instrument Air Drier B</t>
  </si>
  <si>
    <t>Air Drier</t>
  </si>
  <si>
    <t>B6</t>
  </si>
  <si>
    <t>DY8-28A</t>
  </si>
  <si>
    <t>Instrument Air Drier A</t>
  </si>
  <si>
    <t>V1118</t>
  </si>
  <si>
    <t>Air Drier A Relief Valve</t>
  </si>
  <si>
    <t>V1119</t>
  </si>
  <si>
    <t>Air Drier A Downstream Isolation Valve</t>
  </si>
  <si>
    <t>V1114</t>
  </si>
  <si>
    <t>Air Drier B Relief Valve</t>
  </si>
  <si>
    <t>V1115</t>
  </si>
  <si>
    <t>Air Drier B Downstream Isolation Valve</t>
  </si>
  <si>
    <t>SP-1530</t>
  </si>
  <si>
    <t>Air Drier Mainline Filter</t>
  </si>
  <si>
    <t>Air Filter</t>
  </si>
  <si>
    <t>SP-FL-01</t>
  </si>
  <si>
    <t>V1119,V1115</t>
  </si>
  <si>
    <t>V2027</t>
  </si>
  <si>
    <t>Instrument Air Ring Main Isolation Valve</t>
  </si>
  <si>
    <t>VB1-01-32</t>
  </si>
  <si>
    <t>V2026</t>
  </si>
  <si>
    <t>Coarse Coal Air Filter Isolation Valve</t>
  </si>
  <si>
    <t>SP-2065</t>
  </si>
  <si>
    <t>Coarse Coal Air Filter A</t>
  </si>
  <si>
    <t>SP-FL-03</t>
  </si>
  <si>
    <t>SP-2066</t>
  </si>
  <si>
    <t>Coarse Coal Air Filter B</t>
  </si>
  <si>
    <t>CM8-23</t>
  </si>
  <si>
    <t>Package Air Compressor 1</t>
  </si>
  <si>
    <t>The Washery/Instrument Air System/Main Compressors Station</t>
  </si>
  <si>
    <t>Compressor</t>
  </si>
  <si>
    <t>CM8-24</t>
  </si>
  <si>
    <t>Package Air Compressor 2</t>
  </si>
  <si>
    <t>CM8-25</t>
  </si>
  <si>
    <t>Package Air Compressor 3</t>
  </si>
  <si>
    <t>SE8-29A</t>
  </si>
  <si>
    <t>Oil / Water Separator</t>
  </si>
  <si>
    <t>Oil-Water Separator</t>
  </si>
  <si>
    <t>V0352</t>
  </si>
  <si>
    <t>Pkg Air Compressor 1 Isolation Valve</t>
  </si>
  <si>
    <t>VB3-01-80</t>
  </si>
  <si>
    <t>PV8-26A</t>
  </si>
  <si>
    <t>Plant Air Receiver A</t>
  </si>
  <si>
    <t>Air Receiver</t>
  </si>
  <si>
    <t>V0757</t>
  </si>
  <si>
    <t>PV8-26B</t>
  </si>
  <si>
    <t>Plant Air Receiver B</t>
  </si>
  <si>
    <t>V0151</t>
  </si>
  <si>
    <t>Receiver 1 Inlet Isolation Valve</t>
  </si>
  <si>
    <t>Manual Butterfly Valve</t>
  </si>
  <si>
    <t>V0352,V0798,V0797</t>
  </si>
  <si>
    <t>Receiver 2 Inlet Isolation Valve</t>
  </si>
  <si>
    <t>V0798</t>
  </si>
  <si>
    <t>Pkg Air Compressor 3 Isolation Valve</t>
  </si>
  <si>
    <t>V0797</t>
  </si>
  <si>
    <t>Pkg Air Compressor 2 Isolation Valve</t>
  </si>
  <si>
    <t>Plant Air Mainline Filter</t>
  </si>
  <si>
    <t>PV8-26A,PV8-26B</t>
  </si>
  <si>
    <t>PT8-26A.1</t>
  </si>
  <si>
    <t>V2407</t>
  </si>
  <si>
    <t>Air Drier Bypass Valve</t>
  </si>
  <si>
    <t>11509</t>
  </si>
  <si>
    <t>Instrument Air Pressure Transmitter</t>
  </si>
  <si>
    <t>LT4-16.1</t>
  </si>
  <si>
    <t>Level Transmitter, Level Alarm Monitor</t>
  </si>
  <si>
    <t>LT4_16_1</t>
  </si>
  <si>
    <t>LC4_60A_1</t>
  </si>
  <si>
    <t>PU7-11</t>
  </si>
  <si>
    <t>SN3-13G</t>
  </si>
  <si>
    <t>SI3-12G</t>
  </si>
  <si>
    <t>FV3-12G.1</t>
  </si>
  <si>
    <t>FV3_12G_1</t>
  </si>
  <si>
    <t>FB3-12G</t>
  </si>
  <si>
    <t>Clean Coal Screen Feed Box G</t>
  </si>
  <si>
    <t>FB3_12G</t>
  </si>
  <si>
    <t>Concentrate Thickening Cyclone D</t>
  </si>
  <si>
    <t>Concentrate Thickening Cyclone B</t>
  </si>
  <si>
    <t>Concentrate Thickening Cyclone C</t>
  </si>
  <si>
    <t>LIC4_4A_1</t>
  </si>
  <si>
    <t>LIC4_4A_2</t>
  </si>
  <si>
    <t>LIC4_4B_1</t>
  </si>
  <si>
    <t>LIC4_4B_2</t>
  </si>
  <si>
    <t>LIC4_4C_1</t>
  </si>
  <si>
    <t>LIC4_4C_2</t>
  </si>
  <si>
    <t>LIC4_30A_1</t>
  </si>
  <si>
    <t>LIC4_30C_1</t>
  </si>
  <si>
    <t>AR Marker</t>
  </si>
  <si>
    <t>Manual Ball Valve, Air Isolation Valve</t>
  </si>
  <si>
    <t>Air Pressure Transmitter</t>
  </si>
  <si>
    <t>Ball Valve, Water Isolation Valve</t>
  </si>
  <si>
    <t>Butterfly Valve, Air Isolation Valve</t>
  </si>
  <si>
    <t>Butterfly Valve, Water Isolation Valve</t>
  </si>
  <si>
    <t>LT3-20A.1,LIC3-20A.1</t>
  </si>
  <si>
    <t>Sump, Level Monitored</t>
  </si>
  <si>
    <t>Cone Tank, Level Monitored</t>
  </si>
  <si>
    <t>Fine Coal Feed Sump A</t>
  </si>
  <si>
    <t>AG4-1 Drive A,AG4-1 Drive B</t>
  </si>
  <si>
    <t>Relationship 4</t>
  </si>
  <si>
    <t>Parent 4</t>
  </si>
  <si>
    <t>Placement</t>
  </si>
  <si>
    <t>454.14, 391.05,0|31.462003707886,31.462003707886,31.462003707886|0,0,0</t>
  </si>
  <si>
    <t>259.6, 426.4, 0.0|219.5, 78.2, 219.5|0.0, 0.0, 0.0</t>
  </si>
  <si>
    <t>757.85, 223.57,0|6.1869654655457,6.1869654655457,6.1869654655457|0,0,0</t>
  </si>
  <si>
    <t>630.05, 223.57,0|6.9591822624207,6.9591822624207,6.9591822624207|0,0,0</t>
  </si>
  <si>
    <t>732.76, 223.19,0|25.477802276611,25.477802276611,25.477802276611|0,0,0</t>
  </si>
  <si>
    <t>654.76, 223.57,0|27.033344268799,27.033344268799,27.033344268799|0,0,0</t>
  </si>
  <si>
    <t>694.15, 222.80,0|26.247730255127,26.247730255127,26.247730255127|0,0,0</t>
  </si>
  <si>
    <t>572.72, 765.98,0|35.186100006104,35.186100006104,35.186100006104|0,0,0</t>
  </si>
  <si>
    <t>446.7, 536.4, 100.0|0.4, 2.4, 2.4|359.9, 87.0, 358.0</t>
  </si>
  <si>
    <t>513.14, 482.97,0|25.870145797729,25.870145797729,25.870145797729|0,0,0</t>
  </si>
  <si>
    <t>509.37, 345.96,0|38.442493438721,38.442493438721,38.442493438721|0,0,0</t>
  </si>
  <si>
    <t>777.48, 452.23,0|37.320030212402,37.320030212402,37.320030212402|0,0,0</t>
  </si>
  <si>
    <t>817.14, 661.41,0|39.762237548828,39.762237548828,39.762237548828|0,0,0</t>
  </si>
  <si>
    <t>532.53, 605.29,100|10.924028396606,10.924028396606,10.924028396606|0,0,0</t>
  </si>
  <si>
    <t>447.15, 500.71,100|9.6362180709839,9.6362180709839,9.6362180709839|0,0,0</t>
  </si>
  <si>
    <t>462.46, 431.59,0|40.547897338867,40.547897338867,40.547897338867|0,0,0</t>
  </si>
  <si>
    <t>565.64, 400.48,0|24.468656539917,24.468656539917,24.468656539917|0,0,0</t>
  </si>
  <si>
    <t>565.64, 361.34,0|26.565824508667,26.565824508667,26.565824508667|0,0,0</t>
  </si>
  <si>
    <t>488.40, 315.20,0|7.6812620162964,7.6812620162964,7.6812620162964|0,0,0</t>
  </si>
  <si>
    <t>459.04, 345.26,0|13.273393630981,13.273393630981,13.273393630981|0,0,0</t>
  </si>
  <si>
    <t>628.91, 354.00,0|12.572944641113,12.572944641113,12.572944641113|0,0,0</t>
  </si>
  <si>
    <t>732.94, 344.91,0|30.532110214233,30.532110214233,30.532110214233|0,0,0</t>
  </si>
  <si>
    <t>597.45, 345.61,0|31.452783584595,31.452783584595,31.452783584595|0,0,0</t>
  </si>
  <si>
    <t>805.47, 424.23,0|13.577658653259,13.577658653259,13.577658653259|0,0,0</t>
  </si>
  <si>
    <t>749.90, 424.66,0|14.414436340332,14.414436340332,14.414436340332|0,0,0</t>
  </si>
  <si>
    <t>854.69, 661.96,0|12.147465705872,12.147465705872,12.147465705872|0,0,0</t>
  </si>
  <si>
    <t>504.03, 455.62,0|11.756588935852,11.756588935852,11.756588935852|0,0,0</t>
  </si>
  <si>
    <t>260.3, 65.3, 0.0|220.7, 78.2, 220.7|0.0, 0.0, 0.0</t>
  </si>
  <si>
    <t>TK3-1A Level Controller</t>
  </si>
  <si>
    <t>TK3-1C Level Controller</t>
  </si>
  <si>
    <t>AG4-1 Drive A, AG4-1 Drive B</t>
  </si>
  <si>
    <t/>
  </si>
  <si>
    <t>PT4-38.1</t>
  </si>
  <si>
    <t>Tailings Thickener Pressure Transmitter</t>
  </si>
  <si>
    <t>LT4-38.1,PT4-38.1</t>
  </si>
  <si>
    <t>AG4-38A</t>
  </si>
  <si>
    <t>Tailings Thickener Rake Drive Agitator</t>
  </si>
  <si>
    <t>FN4-39B</t>
  </si>
  <si>
    <t>Tailings Thickener Fan</t>
  </si>
  <si>
    <t>Fan</t>
  </si>
  <si>
    <t>PT4_38_1</t>
  </si>
  <si>
    <t>FN4_39B</t>
  </si>
  <si>
    <t>V0460</t>
  </si>
  <si>
    <t>Clarified Water Circulating Pump Isolation Valve</t>
  </si>
  <si>
    <t>VG2-02-300</t>
  </si>
  <si>
    <t>Manual Globe Valve, Water Isolation Valve</t>
  </si>
  <si>
    <t>PU4-28</t>
  </si>
  <si>
    <t>PU4_28</t>
  </si>
  <si>
    <t>PT4-14A.1</t>
  </si>
  <si>
    <t>Coal Thickener Tank Pressure Transmitter</t>
  </si>
  <si>
    <t>PT4_14A_1</t>
  </si>
  <si>
    <t>LIC3-22A.1</t>
  </si>
  <si>
    <t>Filter Feed Sump Level Transmitter</t>
  </si>
  <si>
    <t>Dilute Medium Sump A Level Controller</t>
  </si>
  <si>
    <t>Slurry Pressure Transmitter, Pressure Alarm Monitor</t>
  </si>
  <si>
    <t>LC3_20B_1</t>
  </si>
  <si>
    <t>LC3_22A_1</t>
  </si>
  <si>
    <t>LIC4_30B_1</t>
  </si>
  <si>
    <t>447.2, 356.1, 100.0|9.6, 9.6, 9.6|0.0, 0.0, 0.0</t>
  </si>
  <si>
    <t>447.2, 381.4, 100.0|9.6, 9.6, 9.6|0.0, 0.0, 0.0</t>
  </si>
  <si>
    <t>447.2, 409.4, 100.0|9.6, 9.6, 9.6|0.0, 0.0, 0.0</t>
  </si>
  <si>
    <t>447.2, 446.2, 100.0|9.6, 9.6, 9.6|0.0, 0.0, 0.0</t>
  </si>
  <si>
    <t>447.2, 473.5, 100.0|9.6, 9.6, 9.6|0.0, 0.0, 0.0</t>
  </si>
  <si>
    <t>Tailings Cyclone B</t>
  </si>
  <si>
    <t>Tailings Cyclone A</t>
  </si>
  <si>
    <t>Flotation Cell Agitator A2</t>
  </si>
  <si>
    <t>532.5, 630.9, 100.0|10.9, 10.9, 10.9|0.0, 0.0, 0.0</t>
  </si>
  <si>
    <t>Flotation Cell Agitator A3</t>
  </si>
  <si>
    <t>532.5, 656.5, 100.0|10.9, 10.9, 10.9|0.0, 0.0, 0.0</t>
  </si>
  <si>
    <t>Flotation Cell Agitator A4</t>
  </si>
  <si>
    <t>532.5, 697.5, 100.0|10.9, 10.9, 10.9|0.0, 0.0, 0.0</t>
  </si>
  <si>
    <t>Flotation Cell Agitator A5</t>
  </si>
  <si>
    <t>532.5, 722.7, 100.0|10.9, 10.9, 10.9|0.0, 0.0, 0.0</t>
  </si>
  <si>
    <t>Flotation Cell Agitator A6</t>
  </si>
  <si>
    <t>532.5, 750.8, 100.0|10.9, 10.9, 10.9|0.0, 0.0, 0.0</t>
  </si>
  <si>
    <t>Flotation Cell Agitator A1</t>
  </si>
  <si>
    <t>588.1, 383.1, 100.0|35.8, 15.0, 25.9|0.0, 90.0, 0.0</t>
  </si>
  <si>
    <t>Flotation Cell Agitator B1</t>
  </si>
  <si>
    <t>596.0, 605.3, 100.0|10.9, 10.9, 10.9|0.0, 0.0, 0.0</t>
  </si>
  <si>
    <t>Flotation Cell Agitator B2</t>
  </si>
  <si>
    <t>596.0, 630.9, 100.0|10.9, 10.9, 10.9|0.0, 0.0, 0.0</t>
  </si>
  <si>
    <t>Flotation Cell Agitator B3</t>
  </si>
  <si>
    <t>596.0, 658.6, 100.0|10.9, 10.9, 10.9|0.0, 0.0, 0.0</t>
  </si>
  <si>
    <t>Flotation Cell Agitator B4</t>
  </si>
  <si>
    <t>596.0, 697.5, 100.0|10.9, 10.9, 10.9|0.0, 0.0, 0.0</t>
  </si>
  <si>
    <t>Flotation Cell Agitator B5</t>
  </si>
  <si>
    <t>596.0, 724.2, 100.0|10.9, 10.9, 10.9|0.0, 0.0, 0.0</t>
  </si>
  <si>
    <t>Flotation Cell Agitator B6</t>
  </si>
  <si>
    <t>596.0, 746.6, 100.0|10.9, 10.9, 10.9|0.0, 0.0, 0.0</t>
  </si>
  <si>
    <t>599.8, 268.1, 100.0|29.8, 15.0, 20.5|0.0, 270.5, 0.0</t>
  </si>
  <si>
    <t>624.3, 383.1, 100.0|35.8, 15.0, 25.9|0.0, 90.0, 0.0</t>
  </si>
  <si>
    <t>653.6, 268.1, 100.0|29.8, 15.0, 20.5|0.0, 270.5, 0.0</t>
  </si>
  <si>
    <t>659.5, 383.1, 100.0|35.8, 15.0, 25.9|0.0, 90.0, 0.0</t>
  </si>
  <si>
    <t>661.8, 195.9, 50.0|29.8, 15.0, 23.4|0.0, 0.0, 0.0</t>
  </si>
  <si>
    <t>694.8, 268.1, 100.0|29.8, 15.0, 20.5|0.0, 270.5, 0.0</t>
  </si>
  <si>
    <t>695.4, 383.1, 100.0|35.8, 15.0, 25.9|0.0, 90.0, 0.0</t>
  </si>
  <si>
    <t>719.2, 195.4, 50.0|29.8, 15.0, 24.4|0.0, 0.0, 0.0</t>
  </si>
  <si>
    <t>732.5, 383.1, 100.0|35.8, 15.0, 25.9|0.0, 90.0, 0.0</t>
  </si>
  <si>
    <t>734.1, 268.1, 100.0|29.8, 15.0, 20.5|0.0, 270.5, 0.0</t>
  </si>
  <si>
    <t>772.8, 268.1, 100.0|29.8, 15.0, 20.5|0.0, 270.5, 0.0</t>
  </si>
  <si>
    <t>773.1, 383.1, 100.0|35.8, 15.0, 25.9|0.0, 90.0, 0.0</t>
  </si>
  <si>
    <t>Unmonitored Agitator</t>
  </si>
  <si>
    <t>DY8_27A</t>
  </si>
  <si>
    <t>DY8_27B</t>
  </si>
  <si>
    <t>PT8_26A_1</t>
  </si>
  <si>
    <t>CY4-32A,CY4-32B,CY4-32C,CY4-32D,CY4-32E,CY4-32F,CY4-32G,CY4-32G,CY4-32H</t>
  </si>
  <si>
    <t>Drain Air</t>
  </si>
  <si>
    <t>DY8-28A,DY8-28B,PV8-26A,PV8-26B</t>
  </si>
  <si>
    <t>DIC3-20A.1</t>
  </si>
  <si>
    <t>Density Controller</t>
  </si>
  <si>
    <t>FB-A Primary Air Agitation Flow Control Valve</t>
  </si>
  <si>
    <t>FB-A Secondary Air Agitation Flow Control Valve</t>
  </si>
  <si>
    <t>FB-B Primary Air Agitation Flow Control Valve</t>
  </si>
  <si>
    <t>FB-B Secondary Air Agitation Flow Control Valve</t>
  </si>
  <si>
    <t>FB-C Primary Air Agitation Flow Control Valve</t>
  </si>
  <si>
    <t>FB-C Secondary Air Agitation Flow Control Valve</t>
  </si>
  <si>
    <t>FB-A Primary Air Flow Transmitter</t>
  </si>
  <si>
    <t>FB-A Secondary Air Flow Transmitter</t>
  </si>
  <si>
    <t>FB-A Primary Air Flow Controller</t>
  </si>
  <si>
    <t>FB-A Secondary Air Flow Controller</t>
  </si>
  <si>
    <t>FB-B Primary Air Flow Transmitter</t>
  </si>
  <si>
    <t>FB-B Secondary Air Flow Transmitter</t>
  </si>
  <si>
    <t>FB-B Primary Air Flow Controller</t>
  </si>
  <si>
    <t>FB-B Secondary Air Flow Controller</t>
  </si>
  <si>
    <t>FB-C Primary Air Flow Transmitter</t>
  </si>
  <si>
    <t>FB-C Secondary Air Flow Transmitter</t>
  </si>
  <si>
    <t>FB-C Primary Air Flow Controller</t>
  </si>
  <si>
    <t>FB-C Secondary Air Flow Controller</t>
  </si>
  <si>
    <t>Integrated</t>
  </si>
  <si>
    <t>AG4-4A1,AG4-4A2,AG4-4A3</t>
  </si>
  <si>
    <t>AG4-4A4,AG4-4A5,AG4-4A6</t>
  </si>
  <si>
    <t>AG4-4B1,AG4-4B2,AG4-4B3</t>
  </si>
  <si>
    <t>AG4-4B4,AG4-4B5,AG4-4B6</t>
  </si>
  <si>
    <t>AG4-4C1,AG4-4C2,AG4-4C3</t>
  </si>
  <si>
    <t>AG4-4C4,AG4-4C5,AG4-4C6</t>
  </si>
  <si>
    <t>DIC3-20B.1</t>
  </si>
  <si>
    <t>Medium Recovery A Density Transmitter</t>
  </si>
  <si>
    <t>DT3-26A.1</t>
  </si>
  <si>
    <t>TK3-26A</t>
  </si>
  <si>
    <t>Overdense Medium Sump A</t>
  </si>
  <si>
    <t>PU3-27A</t>
  </si>
  <si>
    <t>Overdense Medium Pump A</t>
  </si>
  <si>
    <t>PU3_27A</t>
  </si>
  <si>
    <t>DT3-66</t>
  </si>
  <si>
    <t>Magnetite Separator Effluent Splitter</t>
  </si>
  <si>
    <t>The Washery / Small Coal / Medium Recovery</t>
  </si>
  <si>
    <t>SE3-25A</t>
  </si>
  <si>
    <t>SE3-25B</t>
  </si>
  <si>
    <t>Magnetic Separator A</t>
  </si>
  <si>
    <t>Magnetic Separator B</t>
  </si>
  <si>
    <t>SE3-25A Drive</t>
  </si>
  <si>
    <t>SE3-25A,SE3-25B</t>
  </si>
  <si>
    <t>DCV3-20B.1</t>
  </si>
  <si>
    <t>CV3-28.1</t>
  </si>
  <si>
    <t>OD Splitter Box B Density Control Vane #2</t>
  </si>
  <si>
    <t>OD Splitter Box A Density Control Vane #1</t>
  </si>
  <si>
    <t>OD Splitter Box Control Vane</t>
  </si>
  <si>
    <t>SN3-13A, SN3-13B, SN3-5A, SN3-5B, SN3-5C, DT3-18A, DT3-19A,DCV3-20B.1</t>
  </si>
  <si>
    <t>SN3-13A, SN3-13B, SN3-5A, SN3-5B, SN3-5C, DT3-18A, DT3-19A,DCV3-20A.1</t>
  </si>
  <si>
    <t>FB-A Primary Level Transmitter</t>
  </si>
  <si>
    <t>FB-A Secondary Level Transmitter</t>
  </si>
  <si>
    <t>FB-B Primary Level Transmitter</t>
  </si>
  <si>
    <t>FB-B Secondary Level Transmitter</t>
  </si>
  <si>
    <t>FB-C Primary Level Transmitter</t>
  </si>
  <si>
    <t>FB-C Secondary Level Transmitter</t>
  </si>
  <si>
    <t>FB-A Primary Level Control Valve #1</t>
  </si>
  <si>
    <t>FB-A Primary Level Control Valve #2</t>
  </si>
  <si>
    <t>FB-A Secondary Level Control Valve #1</t>
  </si>
  <si>
    <t>FB-A Secondary Level Control Valve #2</t>
  </si>
  <si>
    <t>FB-B Primary Level Control Valve #1</t>
  </si>
  <si>
    <t>FB-B Primary Level Control Valve #2</t>
  </si>
  <si>
    <t>FB-B Secondary Level Control Valve #1</t>
  </si>
  <si>
    <t>FB-B Secondary Level Control Valve #2</t>
  </si>
  <si>
    <t>FB-C Primary Level Control Valve #1</t>
  </si>
  <si>
    <t>FB-C Primary Level Control Valve #2</t>
  </si>
  <si>
    <t>FB-C Secondary Level Control Valve #1</t>
  </si>
  <si>
    <t>FB-C Secondary Level Control Valve #2</t>
  </si>
  <si>
    <t>Tailings Cyclone H</t>
  </si>
  <si>
    <t>Tailings Cyclone G</t>
  </si>
  <si>
    <t>Tailings Cyclone F</t>
  </si>
  <si>
    <t>Tailings Cyclone E</t>
  </si>
  <si>
    <t>Tailings Cyclone D</t>
  </si>
  <si>
    <t>Tailings Cyclone C</t>
  </si>
  <si>
    <t>Desliming Sieve Bend F</t>
  </si>
  <si>
    <t>Desliming Sieve Bend E</t>
  </si>
  <si>
    <t>Desliming Sieve Bend D</t>
  </si>
  <si>
    <t>Desliming Sieve Bend C</t>
  </si>
  <si>
    <t>Desliming Sieve Bend B</t>
  </si>
  <si>
    <t>Desliming Sieve Bend A</t>
  </si>
  <si>
    <t>441.3, 224.2, 100.0|7.8, 19.3, 7.8|0.0, 0.0, 0.0</t>
  </si>
  <si>
    <t>441.3, 233.7, 100.0|7.8, 19.3, 7.8|0.0, 0.0, 0.0</t>
  </si>
  <si>
    <t>441.3, 243.5, 100.0|7.8, 19.3, 7.8|0.0, 0.0, 0.0</t>
  </si>
  <si>
    <t>441.3, 253.1, 100.0|7.8, 19.3, 7.8|0.0, 0.0, 0.0</t>
  </si>
  <si>
    <t>444.88, 251.48,0|13.716032981873,13.716032981873,13.716032981873|0,0,0</t>
  </si>
  <si>
    <t>449.7, 536.4, 100.0|0.4, 2.4, 2.4|359.9, 87.0, 358.0</t>
  </si>
  <si>
    <t>451.0, 205.2, 97.2|28.2, 5.8, 10.9|0.0, 0.0, 0.0</t>
  </si>
  <si>
    <t>463.6, 223.1, 100.0|7.8, 19.3, 7.8|0.0, 0.0, 0.0</t>
  </si>
  <si>
    <t>463.6, 232.7, 100.0|7.8, 19.3, 7.8|0.0, 0.0, 0.0</t>
  </si>
  <si>
    <t>463.6, 242.2, 100.0|7.8, 19.3, 7.8|0.0, 0.0, 0.0</t>
  </si>
  <si>
    <t>463.6, 252.0, 100.0|7.8, 19.3, 7.8|0.0, 0.0, 0.0</t>
  </si>
  <si>
    <t>477.0, 337.2, 100.0|7.8, 19.3, 7.8|0.0, 0.0, 0.0</t>
  </si>
  <si>
    <t>481.4, 349.3, 100.0|7.8, 19.3, 7.8|0.0, 0.0, 0.0</t>
  </si>
  <si>
    <t>491.3, 332.9, 100.0|7.8, 19.3, 7.8|0.0, 0.0, 0.0</t>
  </si>
  <si>
    <t>494.6, 346.1, 100.0|7.8, 19.3, 7.8|0.0, 0.0, 0.0</t>
  </si>
  <si>
    <t>509.0, 346.3, 34.7|35.7, 21.4, 37.1|0.0, 0.0, 0.0</t>
  </si>
  <si>
    <t>511.78, 429.79,0|13.953427314758,13.953427314758,13.953427314758|0,0,0</t>
  </si>
  <si>
    <t>536.24, 767.63,0|15.688945770264,15.688945770264,15.688945770264|0,0,0</t>
  </si>
  <si>
    <t>564.6, 554.1, 100.0|53.5, 6.3, 21.8|0.0, 0.0, 0.0</t>
  </si>
  <si>
    <t>581.1, 329.2, 100.0|15.6, 6.6, 7.7|0.0, 0.0, 0.0</t>
  </si>
  <si>
    <t>586.57, 414.31,50|16.666152954102,16.666152954102,16.666152954102|0,0,0</t>
  </si>
  <si>
    <t>595.50, 389.68,0|12.212036132812,12.212036132812,12.212036132812|0,0,0</t>
  </si>
  <si>
    <t>626.1, 426.4, 100.0|25.6, 7.6, 13.5|0.0, 0.0, 0.0</t>
  </si>
  <si>
    <t>626.39, 413.38,50|14.814604759216,14.814604759216,14.814604759216|0,0,0</t>
  </si>
  <si>
    <t>638.7, 201.6, 100.0|7.8, 19.3, 7.8|0.0, 0.0, 0.0</t>
  </si>
  <si>
    <t>643.1, 763.8, 19.8|39.8, 41.1, 36.2|0.0, 0.0, 0.0</t>
  </si>
  <si>
    <t>659.73, 414.31,50|14.810385704041,14.810385704041,14.810385704041|0,0,0</t>
  </si>
  <si>
    <t>667.3, 201.6, 100.0|7.8, 19.3, 7.8|0.0, 0.0, 0.0</t>
  </si>
  <si>
    <t>686.61, 690.95,0|10.058720588684,10.058720588684,10.058720588684|0,0,0</t>
  </si>
  <si>
    <t>690.91, 200.17,100|11.449043273926,11.449043273926,11.449043273926|0,0,0</t>
  </si>
  <si>
    <t>694.92, 413.38,50|15.736415863037,15.736415863037,15.736415863037|0,0,0</t>
  </si>
  <si>
    <t>696.67, 689.58,0|12.342128753662,12.342128753662,12.342128753662|0,0,0</t>
  </si>
  <si>
    <t>696.8, 672.3, 3.8|0.6, 1.0, 0.6|360.0, 179.0, 1.0</t>
  </si>
  <si>
    <t>701.2, 712.5, 0.0|26.0, 11.6, 13.7|0.0, 0.0, 0.0</t>
  </si>
  <si>
    <t>701.2, 740.1, 0.0|26.0, 11.6, 13.7|0.0, 0.0, 0.0</t>
  </si>
  <si>
    <t>701.2, 768.7, 0.0|26.0, 11.6, 13.7|0.0, 0.0, 0.0</t>
  </si>
  <si>
    <t>701.47, 671.06,0|7.3217725753784,7.3217725753784,7.3217725753784|0,0,0</t>
  </si>
  <si>
    <t>713.81, 688.67,0|12.354365348816,12.354365348816,12.354365348816|0,0,0</t>
  </si>
  <si>
    <t>715.9, 671.1, 0.0|7.3, 7.3, 7.3|0.0, 0.0, 0.0</t>
  </si>
  <si>
    <t>726.3, 201.6, 100.0|7.8, 19.3, 7.8|0.0, 0.0, 0.0</t>
  </si>
  <si>
    <t>733.35, 413.84,50|14.812817573547,14.812817573547,14.812817573547|0,0,0</t>
  </si>
  <si>
    <t>734.6, 426.4, 100.0|25.6, 7.6, 13.5|0.0, 0.0, 0.0</t>
  </si>
  <si>
    <t>758.2, 201.6, 100.0|7.8, 19.3, 7.8|0.0, 0.0, 0.0</t>
  </si>
  <si>
    <t>772.71, 413.38,50|17.585493087769,17.585493087769,17.585493087769|0,0,0</t>
  </si>
  <si>
    <t>789.54, 329.76,100|11.187456130981,11.187456130981,11.187456130981|0,0,0</t>
  </si>
  <si>
    <t>Startup Sequence</t>
  </si>
  <si>
    <t>PU5-2,FN4-5</t>
  </si>
  <si>
    <t>SE4-36,PU4-35</t>
  </si>
  <si>
    <t>PU4-31A,PU4-31C</t>
  </si>
  <si>
    <t>SN3-16A,SN3-13A,SN3-13B,SN3-13C,SN3-13D,SN3-13E</t>
  </si>
  <si>
    <t>Density Transmitter, Density Alarm Monitor</t>
  </si>
  <si>
    <t>FB-B Primary Level Controller</t>
  </si>
  <si>
    <t>FB-B Secondary Level Controller</t>
  </si>
  <si>
    <t>FB-C Secondary Level Controller</t>
  </si>
  <si>
    <t>FB-C Primary Level Controller</t>
  </si>
  <si>
    <t>FB-A Secondary Level Controller</t>
  </si>
  <si>
    <t>FB-A Primary Level Controller</t>
  </si>
  <si>
    <t>V2228</t>
  </si>
  <si>
    <t>V2226</t>
  </si>
  <si>
    <t>V2253</t>
  </si>
  <si>
    <t>V2256</t>
  </si>
  <si>
    <t>Relationship 5</t>
  </si>
  <si>
    <t>Parent 5</t>
  </si>
  <si>
    <t>Air Flow Transmitter</t>
  </si>
  <si>
    <t>FB-A Primary Tank</t>
  </si>
  <si>
    <t>FB-A Secondary Tank</t>
  </si>
  <si>
    <t>FB-B Primary Tank</t>
  </si>
  <si>
    <t>FB-B Secondary Tank</t>
  </si>
  <si>
    <t>FB-C Primary Tank</t>
  </si>
  <si>
    <t>FB-C Secondary Tank</t>
  </si>
  <si>
    <t>Tank,Level Monitored</t>
  </si>
  <si>
    <t>CY3-50C</t>
  </si>
  <si>
    <t>BX3-50A2</t>
  </si>
  <si>
    <t>BX3-50C2</t>
  </si>
  <si>
    <t>Secondary Dense Medium Cyclone C</t>
  </si>
  <si>
    <t>Secondary DMC Underflow Box C2</t>
  </si>
  <si>
    <t>Secondary DMC Underflow Box A2</t>
  </si>
  <si>
    <t>BX3-50C1</t>
  </si>
  <si>
    <t>BX3-50A1</t>
  </si>
  <si>
    <t>Secondary DMC Overflow Box A1</t>
  </si>
  <si>
    <t>Secondary DMC Overflow Box C1</t>
  </si>
  <si>
    <t>Pressure Controller, Pressure Alarm Monitor</t>
  </si>
  <si>
    <t>PIC3-50C.1</t>
  </si>
  <si>
    <t>Secondary Dense Medium Cyclone Inlet Press. Tx.</t>
  </si>
  <si>
    <t>SI3-51C</t>
  </si>
  <si>
    <t>Secondary DMC Product Statk Screen C</t>
  </si>
  <si>
    <t>SN3-52</t>
  </si>
  <si>
    <t>Secondary Rejects Screen</t>
  </si>
  <si>
    <t>SN3-51</t>
  </si>
  <si>
    <t>Secondary Product Screen</t>
  </si>
  <si>
    <t>TK3-48C</t>
  </si>
  <si>
    <t>TK3-56</t>
  </si>
  <si>
    <t>Secondary DMC Feed Sump C</t>
  </si>
  <si>
    <t>Secondary Correct Medium Sump</t>
  </si>
  <si>
    <t>PU3-57C</t>
  </si>
  <si>
    <t>PU3-57A</t>
  </si>
  <si>
    <t>Secondary Correct Medium Pump A</t>
  </si>
  <si>
    <t>Secondary Correct Medium Pump C</t>
  </si>
  <si>
    <t>FB3-48C</t>
  </si>
  <si>
    <t>Secondary DMC Feed Sump Feed Box C</t>
  </si>
  <si>
    <t>V0574</t>
  </si>
  <si>
    <t>Sec. Product Screen Water Isolator</t>
  </si>
  <si>
    <t>VK3-02-100</t>
  </si>
  <si>
    <t>Sec. Reject  Screen Water Isolator</t>
  </si>
  <si>
    <t>V0575</t>
  </si>
  <si>
    <t>SN3-56</t>
  </si>
  <si>
    <t>Sec. Correct Medium Sump Oversize Screen</t>
  </si>
  <si>
    <t>CY3-50A</t>
  </si>
  <si>
    <t>SI3-51A</t>
  </si>
  <si>
    <t>Secondary DMC Product Statk Screen A</t>
  </si>
  <si>
    <t>Secondary Dense Medium Cyclone A</t>
  </si>
  <si>
    <t>The Washery / Small Coal / Secondary DMC / Module A</t>
  </si>
  <si>
    <t>The Washery / Small Coal / Secondary DMC / Module C</t>
  </si>
  <si>
    <t>The Washery / Small Coal / Secondary DMC</t>
  </si>
  <si>
    <t>Sec. DMC Feed Sump Box Level Controller</t>
  </si>
  <si>
    <t>LIC3-48C.1</t>
  </si>
  <si>
    <t>LIC3-56A.1</t>
  </si>
  <si>
    <t>Sec. Correct Medium Sump Level Controller</t>
  </si>
  <si>
    <t>Tank, Level Monitored</t>
  </si>
  <si>
    <t>SN3-52,SN3-51,SI3-51C,SI3-51A</t>
  </si>
  <si>
    <t>BX3-50A2,BX3-50C2</t>
  </si>
  <si>
    <t>DIC3-56A.1</t>
  </si>
  <si>
    <t>Sec. Correct Medium Pump A Density Controller</t>
  </si>
  <si>
    <t>Sec. Correct Medium Pump C Density Controller</t>
  </si>
  <si>
    <t>Sec. Correct Medium Pump A Inlet Valve</t>
  </si>
  <si>
    <t>FV3-57A.1</t>
  </si>
  <si>
    <t>FV3-57C.1</t>
  </si>
  <si>
    <t>Sec. Correct Medium Pump C Inlet Valve</t>
  </si>
  <si>
    <t>V0077</t>
  </si>
  <si>
    <t>V0570</t>
  </si>
  <si>
    <t>VK3-43-250</t>
  </si>
  <si>
    <t>DCV3-56A.1</t>
  </si>
  <si>
    <t>DCV3-56C.1</t>
  </si>
  <si>
    <t>Sec. Correct Medium Pump A Density Control Valve</t>
  </si>
  <si>
    <t>Sec. Correct Medium Pump C Density Control Valve</t>
  </si>
  <si>
    <t>DIC3-56C.1</t>
  </si>
  <si>
    <t>V0074</t>
  </si>
  <si>
    <t>V0071</t>
  </si>
  <si>
    <t>DT3-56C.1</t>
  </si>
  <si>
    <t>DT3-56A.1</t>
  </si>
  <si>
    <t>Sec. Correct Medium Pump A Density Transmitter</t>
  </si>
  <si>
    <t>Sec. Correct Medium Pump C Density Transmitter</t>
  </si>
  <si>
    <t>SI3-51A,SI3-51C</t>
  </si>
  <si>
    <t>The Washery / Fine Coal / Flotation / Bank A / FB-A Primary Tank</t>
  </si>
  <si>
    <t>The Washery / Fine Coal / Flotation / Bank A / FB-A Secondary Tank</t>
  </si>
  <si>
    <t>The Washery / Fine Coal / Flotation / Bank B / FB-B Secondary Tank</t>
  </si>
  <si>
    <t>The Washery / Fine Coal / Flotation / Bank C / FB-C Secondary Tank</t>
  </si>
  <si>
    <t>The Washery / Fine Coal / Flotation / Bank C / FB-C Primary Tank</t>
  </si>
  <si>
    <t>The Washery / Fine Coal / Flotation / Bank B / FB-B Primary Tank</t>
  </si>
  <si>
    <t>FB-C Primary Tank Air Isolator</t>
  </si>
  <si>
    <t>FB-C Primary Tank Tailing Outlet</t>
  </si>
  <si>
    <t>FB-A Primary Tank Air Isolator</t>
  </si>
  <si>
    <t>FB-B Primary Tank Air Isolator</t>
  </si>
  <si>
    <t>FB-A Secondary Tank Air Isolator</t>
  </si>
  <si>
    <t>FB-B Secondary Tank Air Isolator</t>
  </si>
  <si>
    <t>FB-C Secondary Tank Air Isolator</t>
  </si>
  <si>
    <t>LC3_56A_1</t>
  </si>
  <si>
    <t>DC3_20A_1</t>
  </si>
  <si>
    <t>DC3_20B_1</t>
  </si>
  <si>
    <t>DT3_26A_1</t>
  </si>
  <si>
    <t>LCV3-22A.2</t>
  </si>
  <si>
    <t>LIC3-22A.2</t>
  </si>
  <si>
    <t>Magnetite Effluent Splitter Level Controller</t>
  </si>
  <si>
    <t>Level Controller,Level Alarm Monitor</t>
  </si>
  <si>
    <t>LC3_22A_2</t>
  </si>
  <si>
    <t>Magnetite Effluent Splitter Control Vane</t>
  </si>
  <si>
    <t>LCV3_22A_2</t>
  </si>
  <si>
    <t>Vane</t>
  </si>
  <si>
    <t>Splitter Box, Level Monitored</t>
  </si>
  <si>
    <t>LIC3-8B.1</t>
  </si>
  <si>
    <t>LIC3-20B.1</t>
  </si>
  <si>
    <t>Primary DMC Feed Sump B Level Controller</t>
  </si>
  <si>
    <t>LC3_8B_1</t>
  </si>
  <si>
    <t>FV3-25B.2</t>
  </si>
  <si>
    <t>Magnetite Splitter Clean Coal A-B Valve</t>
  </si>
  <si>
    <t>FV3_25B_2</t>
  </si>
  <si>
    <t>VK1-43-200</t>
  </si>
  <si>
    <t>V2327</t>
  </si>
  <si>
    <t>FV3-25B.1</t>
  </si>
  <si>
    <t>Magnetite Splitter Clean Coal D-E Valve</t>
  </si>
  <si>
    <t>FV3_25B_1</t>
  </si>
  <si>
    <t>V2328</t>
  </si>
  <si>
    <t>V0746</t>
  </si>
  <si>
    <t>Overdense Medium Sump A Air Isolator</t>
  </si>
  <si>
    <t>LT3-20B.1,LIC3-20B.1</t>
  </si>
  <si>
    <t>LT3-20B.1</t>
  </si>
  <si>
    <t>DT3-28A,SE3-25A,SE3-25B</t>
  </si>
  <si>
    <t>The Washery / Tailings / Thickening / Tailings Thickener</t>
  </si>
  <si>
    <t>The Washery / Fine Coal / Thickening / Coal Thickening</t>
  </si>
  <si>
    <t>The Washery / Tailings / Thickening / Concentrate Thickener</t>
  </si>
  <si>
    <t>Concentrate Analyser</t>
  </si>
  <si>
    <t>Tailings Analyser</t>
  </si>
  <si>
    <t>PT4-32.2</t>
  </si>
  <si>
    <t>PT4-13.1</t>
  </si>
  <si>
    <t>The Washery / Fine Coal / Thickening / Tailings Thickener</t>
  </si>
  <si>
    <t>The Washery / Fine Coal / Thickening / Concentrate Thickener</t>
  </si>
  <si>
    <t>Slurry Pressure Transmitter</t>
  </si>
  <si>
    <t>References</t>
  </si>
  <si>
    <t>CT4-4A.1^Specific Gravity=Outlet Clarity</t>
  </si>
  <si>
    <t>CT4-4B.1^Specific Gravity=Outlet Clarity</t>
  </si>
  <si>
    <t>CT4-4C.1^Specific Gravity=Outlet Clarity</t>
  </si>
  <si>
    <t>Pressure - Slurry</t>
  </si>
  <si>
    <t>FV4-32A.1^Status - Valve=Valve A|FV4-32B.1^Status - Valve=Valve B|FV4-32C.1^Status - Valve=Valve C|FV4-32D.1^Status - Valve=Valve D|PT4-32.1^Pressure - Slurry=Pressure</t>
  </si>
  <si>
    <t>FV4-32E.1^Status - Valve=Valve E|FV4-32F.1^Status - Valve=Valve F|FV4-32G.1^Status - Valve=Valve G|FV4-32H.1^Status - Valve=Valve H|PT4-32.2^Pressure - Slurry=Pressure</t>
  </si>
  <si>
    <t>Tailings Thickening Cyclone Bank 1</t>
  </si>
  <si>
    <t>Tailings Thickening Cyclone Bank 2</t>
  </si>
  <si>
    <t>The Washery / Tailings / Thickening / Tailings Thickener / Tailings Thickening Cyclone Bank 1</t>
  </si>
  <si>
    <t>The Washery / Tailings / Thickening / Tailings Thickener / Tailings Thickening Cyclone Bank 2</t>
  </si>
  <si>
    <t>Concentrate Thickening Cyclones</t>
  </si>
  <si>
    <t>The Washery / Tailings / Thickening / Concentrate Thickener / Concentrate Thickening Cyclones</t>
  </si>
  <si>
    <t>FV4-13A.1^Status - Valve=Valve A|FV4-13B.1^Status - Valve=Valve B|FV4-13C.1^Status - Valve=Valve C|FV4-13D.1^Status - Valve=Valve D|PT4-13.1^Pressure - Slurry=Pressure</t>
  </si>
  <si>
    <t>Concentrate Cyclone Overflow Box</t>
  </si>
  <si>
    <t>Concentrate Cyclone Underflow Box</t>
  </si>
  <si>
    <t>The Washery / Fine Coal / Thickening / Tailings Thickener / Tailings Thickening Cyclone Bank 1</t>
  </si>
  <si>
    <t>Tailings Cyclone Bank A Inlet Pressure Tx</t>
  </si>
  <si>
    <t>Tailings Cyclone Bank B Inlet Pressure Tx</t>
  </si>
  <si>
    <t>Concentrate Cyclone Distributor Pressure Tx</t>
  </si>
  <si>
    <t>Tailings Thickener Tank</t>
  </si>
  <si>
    <t>DIC3-20C.1</t>
  </si>
  <si>
    <t>DMC C Density Controller</t>
  </si>
  <si>
    <t>The Washery / Small Coal / Primary DMC / DMC Module C</t>
  </si>
  <si>
    <t>DT3-20C.1</t>
  </si>
  <si>
    <t>DMC C Density Transmitter</t>
  </si>
  <si>
    <t>DIC3_20C_1</t>
  </si>
  <si>
    <t>CV1-48</t>
  </si>
  <si>
    <t>CV6-1</t>
  </si>
  <si>
    <t>CV1-45</t>
  </si>
  <si>
    <t>CV1-46</t>
  </si>
  <si>
    <t>CV4-46</t>
  </si>
  <si>
    <t>CV1-47</t>
  </si>
  <si>
    <t>CV1-7</t>
  </si>
  <si>
    <t>CV1-9</t>
  </si>
  <si>
    <t>CV1-26</t>
  </si>
  <si>
    <t>CV1-18</t>
  </si>
  <si>
    <t>CV6-6</t>
  </si>
  <si>
    <t>CV2-28</t>
  </si>
  <si>
    <t>CV1-28</t>
  </si>
  <si>
    <t>CV1-29</t>
  </si>
  <si>
    <t>CV1-11</t>
  </si>
  <si>
    <t>CV1-42</t>
  </si>
  <si>
    <t>VF1-41A</t>
  </si>
  <si>
    <t>VF1-41B</t>
  </si>
  <si>
    <t>VF1-44A</t>
  </si>
  <si>
    <t>VF1-44B</t>
  </si>
  <si>
    <t>VF1-44C</t>
  </si>
  <si>
    <t>45-46 Transfer Tower</t>
  </si>
  <si>
    <t>26-29 Transfer Tower</t>
  </si>
  <si>
    <t>SN1-10</t>
  </si>
  <si>
    <t>Trash Screen</t>
  </si>
  <si>
    <t>WT1-11</t>
  </si>
  <si>
    <t>WT1-19</t>
  </si>
  <si>
    <t>CV1-19</t>
  </si>
  <si>
    <t>Conveyor</t>
  </si>
  <si>
    <t>Transfer Tower</t>
  </si>
  <si>
    <t>Rejects Transfer Conveyor</t>
  </si>
  <si>
    <t>Rejects Conveyor</t>
  </si>
  <si>
    <t>Rejects Conveyor Weightometer</t>
  </si>
  <si>
    <t>BN6-7</t>
  </si>
  <si>
    <t>Reject Bin</t>
  </si>
  <si>
    <t>Weightometer</t>
  </si>
  <si>
    <t>Product Bin</t>
  </si>
  <si>
    <t>CV6-22</t>
  </si>
  <si>
    <t>Secondary Product Conveyor</t>
  </si>
  <si>
    <t>DT6-23A</t>
  </si>
  <si>
    <t>Secondary Product Conveyor Plough A</t>
  </si>
  <si>
    <t>Conveyor Plough</t>
  </si>
  <si>
    <t>A10</t>
  </si>
  <si>
    <t>A11</t>
  </si>
  <si>
    <t>DT6-23B</t>
  </si>
  <si>
    <t>Secondary Product Conveyor Plough B</t>
  </si>
  <si>
    <t>Secondary Product Stockpile</t>
  </si>
  <si>
    <t>Stockpile</t>
  </si>
  <si>
    <t>B11</t>
  </si>
  <si>
    <t>DT6-23A,DT6-23B,CV6-22</t>
  </si>
  <si>
    <t>WT6-22</t>
  </si>
  <si>
    <t>HBF Product Conveyor</t>
  </si>
  <si>
    <t>Coking Coal Product Conveyor</t>
  </si>
  <si>
    <t>CV6-3</t>
  </si>
  <si>
    <t>Coking Coal Bin Transfer Conveyor</t>
  </si>
  <si>
    <t>BN6-4A</t>
  </si>
  <si>
    <t>BN6-4B</t>
  </si>
  <si>
    <t>Coking Coal Bin A</t>
  </si>
  <si>
    <t>Coking Coal Conveyor Weightometer</t>
  </si>
  <si>
    <t>BN6-4C</t>
  </si>
  <si>
    <t>Coking Coal Bin B</t>
  </si>
  <si>
    <t>Coking Coal Bin C</t>
  </si>
  <si>
    <t>HC6-4A.1</t>
  </si>
  <si>
    <t>Clamshell</t>
  </si>
  <si>
    <t>Coking Coal Bay 1 Clamshell</t>
  </si>
  <si>
    <t>Coking Coal Bay 1 Vibrators</t>
  </si>
  <si>
    <t>Vibrator</t>
  </si>
  <si>
    <t>Coking Coal Bay 2 Clamshell</t>
  </si>
  <si>
    <t>Coking Coal Bay 2 Vibrators</t>
  </si>
  <si>
    <t>HC6-4A.2</t>
  </si>
  <si>
    <t>Coking Coal Bay 3 Clamshell</t>
  </si>
  <si>
    <t>Coking Coal Bay 3 Vibrators</t>
  </si>
  <si>
    <t>Coking Coal Bay 4 Clamshell</t>
  </si>
  <si>
    <t>Coking Coal Bay 4 Vibrators</t>
  </si>
  <si>
    <t>HC6-4B.1</t>
  </si>
  <si>
    <t>HC6-4B.2</t>
  </si>
  <si>
    <t>HC6-4C.1</t>
  </si>
  <si>
    <t>HC6-4C.2</t>
  </si>
  <si>
    <t>Coking Coal Bay 5 Clamshell</t>
  </si>
  <si>
    <t>Coking Coal Bay 5 Vibrators</t>
  </si>
  <si>
    <t>Coking Coal Bay 6 Clamshell</t>
  </si>
  <si>
    <t>Coking Coal Bay 6 Vibrators</t>
  </si>
  <si>
    <t>Truck Weightometer</t>
  </si>
  <si>
    <t>WT6-5A.1</t>
  </si>
  <si>
    <t>WT6-5A.2</t>
  </si>
  <si>
    <t>WT6-5A.3</t>
  </si>
  <si>
    <t>WT6-5A.4</t>
  </si>
  <si>
    <t>WT6-5A.5</t>
  </si>
  <si>
    <t>WT6-5A.6</t>
  </si>
  <si>
    <t>PU6-8</t>
  </si>
  <si>
    <t>Product Bins Floor Sump Pump</t>
  </si>
  <si>
    <t>Weighbridge Bay 1</t>
  </si>
  <si>
    <t>Weighbridge Bay 2</t>
  </si>
  <si>
    <t>Weighbridge Bay 3</t>
  </si>
  <si>
    <t>Weighbridge Bay 4</t>
  </si>
  <si>
    <t>Weighbridge Bay 5</t>
  </si>
  <si>
    <t>Weighbridge Bay 6</t>
  </si>
  <si>
    <t>SA6-80</t>
  </si>
  <si>
    <t>Coarse Coal Product Sampler</t>
  </si>
  <si>
    <t>SA6-80A</t>
  </si>
  <si>
    <t>Coarse Coal Product Primary Sampler</t>
  </si>
  <si>
    <t>Conveyor Sampler</t>
  </si>
  <si>
    <t>CV6-80A</t>
  </si>
  <si>
    <t>CV6-80B</t>
  </si>
  <si>
    <t>CR6-80</t>
  </si>
  <si>
    <t>SA6-80B</t>
  </si>
  <si>
    <t>CV6-80C</t>
  </si>
  <si>
    <t>SA6-11A</t>
  </si>
  <si>
    <t>CV6-11A</t>
  </si>
  <si>
    <t>CR6-11</t>
  </si>
  <si>
    <t>SA6-11B</t>
  </si>
  <si>
    <t>CV6-11B</t>
  </si>
  <si>
    <t>SA6-11</t>
  </si>
  <si>
    <t>Coking Coal Product Sampler</t>
  </si>
  <si>
    <t>Coking Coal Product Primary Sampler</t>
  </si>
  <si>
    <t>Coking Coal Product Sampler Conveyor A</t>
  </si>
  <si>
    <t>Coking Coal Product Sampler Conveyor B</t>
  </si>
  <si>
    <t>Coking Coal Product Secondary Sampler</t>
  </si>
  <si>
    <t>Coking Coal Sampler Crusher</t>
  </si>
  <si>
    <t>Coarse Coal Sampler Conveyor A</t>
  </si>
  <si>
    <t>Coarse Coal Sampler Conveyor B</t>
  </si>
  <si>
    <t>Coarse Coal Sampler Conveyor C</t>
  </si>
  <si>
    <t>Coarse Coal Product Secondary Sampler</t>
  </si>
  <si>
    <t>Coarse Coal Sampler Crusher</t>
  </si>
  <si>
    <t>HP6-80</t>
  </si>
  <si>
    <t>Coarse Coal Sampler Hopper</t>
  </si>
  <si>
    <t>Hopper</t>
  </si>
  <si>
    <t>Crusher</t>
  </si>
  <si>
    <t>SA6-82</t>
  </si>
  <si>
    <t>Centrifuge G Primary Sampler</t>
  </si>
  <si>
    <t>SA6-83</t>
  </si>
  <si>
    <t>SA6-86</t>
  </si>
  <si>
    <t>Centrifuge A Primary Sampler</t>
  </si>
  <si>
    <t>Centrifuge D Primary Sampler</t>
  </si>
  <si>
    <t>SA6-80B, SA6-82, SA6-83, SA6-86</t>
  </si>
  <si>
    <t>CV1-14</t>
  </si>
  <si>
    <t>CV1-13</t>
  </si>
  <si>
    <t>Coarse Coal Transfer Conveyor A</t>
  </si>
  <si>
    <t>Coarse Coal Transfer Conveyor B</t>
  </si>
  <si>
    <t>CV1-15</t>
  </si>
  <si>
    <t>Coarse Coal Bin Feed Conveyor</t>
  </si>
  <si>
    <t>DT1-16</t>
  </si>
  <si>
    <t>Coarse Coal Bin Tripper</t>
  </si>
  <si>
    <t>Bin Tripper</t>
  </si>
  <si>
    <t>CV1-20</t>
  </si>
  <si>
    <t>Coarse Coal Conveyor Over-Belt Magnet</t>
  </si>
  <si>
    <t>Coarse Coal Feed Conveyor</t>
  </si>
  <si>
    <t>HP1-44A</t>
  </si>
  <si>
    <t>Raw Coal Receival Hopper A</t>
  </si>
  <si>
    <t>Raw Coal Receival Hopper B</t>
  </si>
  <si>
    <t>Raw Coal Receival Hopper C</t>
  </si>
  <si>
    <t>Raw Coal Receival Hopper D</t>
  </si>
  <si>
    <t>HP1-44B</t>
  </si>
  <si>
    <t>HP1-44C</t>
  </si>
  <si>
    <t>HP1-44D</t>
  </si>
  <si>
    <t>Raw Coal Receival Feeder A</t>
  </si>
  <si>
    <t>Raw Coal (Product)</t>
  </si>
  <si>
    <t>Concentrate (Product)</t>
  </si>
  <si>
    <t>Reject (Product)</t>
  </si>
  <si>
    <t>Tailings (Product)</t>
  </si>
  <si>
    <t>Tailings - Oversized (Product)</t>
  </si>
  <si>
    <t>Coal (Product)</t>
  </si>
  <si>
    <t>Small Coal (Product)</t>
  </si>
  <si>
    <t>Product (Product)</t>
  </si>
  <si>
    <t>VF1-44D</t>
  </si>
  <si>
    <t>Raw Coal Receival Feeder B</t>
  </si>
  <si>
    <t>Raw Coal Receival Feeder C</t>
  </si>
  <si>
    <t>Raw Coal Receival Feeder D</t>
  </si>
  <si>
    <t>Coarse Coal (Product)</t>
  </si>
  <si>
    <t>Coking Coal (Product)</t>
  </si>
  <si>
    <t>VSD Feeder</t>
  </si>
  <si>
    <t>VF1-44A Drive</t>
  </si>
  <si>
    <t>VF1-44B Drive</t>
  </si>
  <si>
    <t>VF1-44C Drive</t>
  </si>
  <si>
    <t>VF1-44D Drive</t>
  </si>
  <si>
    <t>Raw Coal Reclaim Conveyor</t>
  </si>
  <si>
    <t>Raw Coal Transfer Conveyor</t>
  </si>
  <si>
    <t>WT1-45A</t>
  </si>
  <si>
    <t>Raw Coal Weightometer A</t>
  </si>
  <si>
    <t>Raw Coal Weightometer B</t>
  </si>
  <si>
    <t>WT1-45B</t>
  </si>
  <si>
    <t>HP1-44A, HP1-44B</t>
  </si>
  <si>
    <t>WT1-45A,VF1-44C, VF1-44D</t>
  </si>
  <si>
    <t>BN1-1</t>
  </si>
  <si>
    <t>VF1-2</t>
  </si>
  <si>
    <t>VF1-2 Drive</t>
  </si>
  <si>
    <t>ROM Vibratory Feeder</t>
  </si>
  <si>
    <t>Bulk Hoist Receiving Pocket</t>
  </si>
  <si>
    <t>CV1-5</t>
  </si>
  <si>
    <t>ROM Coal Conveyor</t>
  </si>
  <si>
    <t>Rotary Breaker Oversize Conveyor</t>
  </si>
  <si>
    <t>CV1-6</t>
  </si>
  <si>
    <t>Roary Breaker Discharge Conveyor</t>
  </si>
  <si>
    <t>Trash Screen Feed Conveyor</t>
  </si>
  <si>
    <t>Raw Coal Stack Out Conveyor</t>
  </si>
  <si>
    <t>Raw Coal Conveyor Over-Belt Magnet</t>
  </si>
  <si>
    <t>CV1-8</t>
  </si>
  <si>
    <t>No 5 Stockpile</t>
  </si>
  <si>
    <t>Sizing Screens Feed Conveyor</t>
  </si>
  <si>
    <t>Sizing Screens Feed Weightometer</t>
  </si>
  <si>
    <t>GT1-11</t>
  </si>
  <si>
    <t>Sizing Screens Feed Distributor</t>
  </si>
  <si>
    <t>SN1-12A</t>
  </si>
  <si>
    <t>Primary Sizing Screen A</t>
  </si>
  <si>
    <t>SN1-12B</t>
  </si>
  <si>
    <t>Primary Sizing Screen B</t>
  </si>
  <si>
    <t>CV1-21</t>
  </si>
  <si>
    <t>WT1-21</t>
  </si>
  <si>
    <t>Fine Coal Bins Feed Conveyor</t>
  </si>
  <si>
    <t>Fine Coal Bins Weightometer</t>
  </si>
  <si>
    <t>BN1-22A</t>
  </si>
  <si>
    <t>BN1-22B</t>
  </si>
  <si>
    <t>BN1-22C</t>
  </si>
  <si>
    <t>Fine Coal Bin A</t>
  </si>
  <si>
    <t>Fine Coal Bin B</t>
  </si>
  <si>
    <t>Fine Coal Bin C</t>
  </si>
  <si>
    <t>Fine Coal Feed Conveyor</t>
  </si>
  <si>
    <t>WT1-24</t>
  </si>
  <si>
    <t>Fine Coal Feed Weightometer</t>
  </si>
  <si>
    <t>Fine Coal Conveyor Over-Belt Magnet</t>
  </si>
  <si>
    <t>GT1-26</t>
  </si>
  <si>
    <t>Fine Coal Distributor Gate</t>
  </si>
  <si>
    <t>Fine Coal Feed Transfer Conveyor</t>
  </si>
  <si>
    <t>WT1-29</t>
  </si>
  <si>
    <t>Fine Coal Feed Transfer Weightometer</t>
  </si>
  <si>
    <t>Coalwash Conveyor</t>
  </si>
  <si>
    <t>Coalwash Receival Feeder A</t>
  </si>
  <si>
    <t>Coalwash Receival Feeder B</t>
  </si>
  <si>
    <t>BN1-43</t>
  </si>
  <si>
    <t>Coalwash Bin</t>
  </si>
  <si>
    <t>PV4-61A</t>
  </si>
  <si>
    <t>FB4-60A</t>
  </si>
  <si>
    <t>HBF Feed Box A</t>
  </si>
  <si>
    <t>ZS4-60A.1</t>
  </si>
  <si>
    <t>FL4-50A</t>
  </si>
  <si>
    <t>Drift Switch</t>
  </si>
  <si>
    <t>ZS4-60A.4</t>
  </si>
  <si>
    <t>Driven, Level Monitored</t>
  </si>
  <si>
    <t>HSS4-60A.1</t>
  </si>
  <si>
    <t>Pull Wire</t>
  </si>
  <si>
    <t>HSS4-60A.2</t>
  </si>
  <si>
    <t>HSS4-60A.3</t>
  </si>
  <si>
    <t>HSS4-60A.4</t>
  </si>
  <si>
    <t>The Washery / Fine Coal / Filtration / HBF-A</t>
  </si>
  <si>
    <t>FV4-60A.1</t>
  </si>
  <si>
    <t>HBF-A Fresh Water Valve</t>
  </si>
  <si>
    <t>VF1-43-40</t>
  </si>
  <si>
    <t>Fresh Water</t>
  </si>
  <si>
    <t>V0490</t>
  </si>
  <si>
    <t>Butterfly On/Off Valve</t>
  </si>
  <si>
    <t>Feed Box</t>
  </si>
  <si>
    <t>HBF-A Fresh Water Isolator</t>
  </si>
  <si>
    <t>TK9-5</t>
  </si>
  <si>
    <t>Fresh Water Storage Tank</t>
  </si>
  <si>
    <t>Fresh Water Ring Main</t>
  </si>
  <si>
    <t>The Washery / Fresh Water System</t>
  </si>
  <si>
    <t>Centrifuge Sampler</t>
  </si>
  <si>
    <t>Conveyor Weightometer</t>
  </si>
  <si>
    <t>Conveyor Systems / Trash Screen Building</t>
  </si>
  <si>
    <t>Conveyor Systems / Product Bins</t>
  </si>
  <si>
    <t>Conveyor Systems / Product Bins / Truck Weights</t>
  </si>
  <si>
    <t>Conveyor Systems / Samplers</t>
  </si>
  <si>
    <t>Conveyor Systems / Coking Coal Conveyors</t>
  </si>
  <si>
    <t>Conveyor Systems / Reject Conveyors</t>
  </si>
  <si>
    <t>Conveyor Systems / Fine Coal Conveyors</t>
  </si>
  <si>
    <t>Conveyor Systems / Coarse Coal Conveyors</t>
  </si>
  <si>
    <t>Conveyor Systems / Raw Coal Conveyors / Receival</t>
  </si>
  <si>
    <t>Unknown Conveyor Weightometer</t>
  </si>
  <si>
    <t>Conveyor Systems / Raw Coal Conveyors / Transfer</t>
  </si>
  <si>
    <t>FL4-60B</t>
  </si>
  <si>
    <t>ZS4-60B.1</t>
  </si>
  <si>
    <t>ZS4-60B.2</t>
  </si>
  <si>
    <t>ZS4-60B.3</t>
  </si>
  <si>
    <t>ZS4-60B.4</t>
  </si>
  <si>
    <t>HSS4-60B.1</t>
  </si>
  <si>
    <t>HSS4-60B.2</t>
  </si>
  <si>
    <t>HSS4-60B.3</t>
  </si>
  <si>
    <t>HSS4-60B.4</t>
  </si>
  <si>
    <t>Horizontal Belt Filter B</t>
  </si>
  <si>
    <t>The Washery / Fine Coal / Filtration / HBF-B</t>
  </si>
  <si>
    <t>FL4_60B</t>
  </si>
  <si>
    <t>FL4-60B Drive</t>
  </si>
  <si>
    <t>FV4-60B.1</t>
  </si>
  <si>
    <t>FB4-60B</t>
  </si>
  <si>
    <t>HBF-B Fresh Water Valve</t>
  </si>
  <si>
    <t>HBF Feed Box B</t>
  </si>
  <si>
    <t>HBF-B Fresh Water Isolator</t>
  </si>
  <si>
    <t>V0513</t>
  </si>
  <si>
    <t>FL4-60C</t>
  </si>
  <si>
    <t>Horizontal Belt Filter C</t>
  </si>
  <si>
    <t>FL4-60C Drive</t>
  </si>
  <si>
    <t>The Washery / Fine Coal / Filtration / HBF-C</t>
  </si>
  <si>
    <t>HBF-C Fresh Water Valve</t>
  </si>
  <si>
    <t>HBF-C Fresh Water Isolator</t>
  </si>
  <si>
    <t>HBF-B Pull Wire - Bottom East</t>
  </si>
  <si>
    <t>HBF-B Pull Wire - Bottom West</t>
  </si>
  <si>
    <t>HBF-B Pull Wire - Top East</t>
  </si>
  <si>
    <t>HBF-B Pull Wire - Top West</t>
  </si>
  <si>
    <t>HBF-A Pull Wire - Bottom East</t>
  </si>
  <si>
    <t>HBF-A Pull Wire - Bottom West</t>
  </si>
  <si>
    <t>HBF-A Pull Wire - Top East</t>
  </si>
  <si>
    <t>HBF-A Pull Wire - Top West</t>
  </si>
  <si>
    <t>HBF-C Pull Wire - Bottom East</t>
  </si>
  <si>
    <t>HBF-C Pull Wire - Bottom West</t>
  </si>
  <si>
    <t>HBF-C Pull Wire - Top East</t>
  </si>
  <si>
    <t>HBF-C Pull Wire - Top West</t>
  </si>
  <si>
    <t>LT4-60C.1</t>
  </si>
  <si>
    <t>HPF-C Level Transmitter</t>
  </si>
  <si>
    <t>LIC4_60C_1</t>
  </si>
  <si>
    <t>ZS4-60C.1</t>
  </si>
  <si>
    <t>ZS4-60C.2</t>
  </si>
  <si>
    <t>ZS4-60C.3</t>
  </si>
  <si>
    <t>ZS4-60C.4</t>
  </si>
  <si>
    <t>HSS4-60C.1</t>
  </si>
  <si>
    <t>HSS4-60C.2</t>
  </si>
  <si>
    <t>HSS4-60C.3</t>
  </si>
  <si>
    <t>HSS4-60C.4</t>
  </si>
  <si>
    <t>FC4-60C</t>
  </si>
  <si>
    <t>FL4_60C</t>
  </si>
  <si>
    <t>FL4-60B Drive,LT4-60C.1</t>
  </si>
  <si>
    <t>LT4-60B.1</t>
  </si>
  <si>
    <t>HPF-B Level Transmitter</t>
  </si>
  <si>
    <t>FL4-60B Drive,LT4-60B.1</t>
  </si>
  <si>
    <t>LT4-60A.1</t>
  </si>
  <si>
    <t>HPF-A Level Transmitter</t>
  </si>
  <si>
    <t>LC4_60B_1</t>
  </si>
  <si>
    <t>FV4-60C.2</t>
  </si>
  <si>
    <t>V2814</t>
  </si>
  <si>
    <t>VB1-01-40</t>
  </si>
  <si>
    <t>V0522</t>
  </si>
  <si>
    <t>HBF-C Fresh Water Flow Valve Isolator</t>
  </si>
  <si>
    <t>FL4-60A Drive,LT4-60A.1</t>
  </si>
  <si>
    <t>PU4-62C</t>
  </si>
  <si>
    <t>PU4-62B</t>
  </si>
  <si>
    <t>Vacuum Pump B</t>
  </si>
  <si>
    <t>Vacuum Pump C</t>
  </si>
  <si>
    <t>PV4-61C</t>
  </si>
  <si>
    <t>PV4-61B</t>
  </si>
  <si>
    <t>Filtrate Receiver C</t>
  </si>
  <si>
    <t>Filtrate Receiver A</t>
  </si>
  <si>
    <t>Filtrate Receiver B</t>
  </si>
  <si>
    <t>Vacuum Air</t>
  </si>
  <si>
    <t>LIC4-61C.1</t>
  </si>
  <si>
    <t>LC4_61C_1</t>
  </si>
  <si>
    <t>LC4_61B_1</t>
  </si>
  <si>
    <t>LIC4-61B.1</t>
  </si>
  <si>
    <t>Filtrate Receiver C Level Controller</t>
  </si>
  <si>
    <t>Filtrate Receiver B Level Controller</t>
  </si>
  <si>
    <t>Air Receiver, Level Monitored</t>
  </si>
  <si>
    <t>PU5-3C</t>
  </si>
  <si>
    <t>HBF Cloth Wash Pump</t>
  </si>
  <si>
    <t>Filtrate Pump B</t>
  </si>
  <si>
    <t>Cloth Wash Return Pump B</t>
  </si>
  <si>
    <t>PU4-63B</t>
  </si>
  <si>
    <t>PU4-66B</t>
  </si>
  <si>
    <t>PU4_63B</t>
  </si>
  <si>
    <t>PU4_66B</t>
  </si>
  <si>
    <t>PU4-63C</t>
  </si>
  <si>
    <t>PU4-66C</t>
  </si>
  <si>
    <t>Filtrate Pump C</t>
  </si>
  <si>
    <t>Cloth Wash Return Pump C</t>
  </si>
  <si>
    <t>PU4_63C</t>
  </si>
  <si>
    <t>PU4_66C</t>
  </si>
  <si>
    <t>TK4-65C</t>
  </si>
  <si>
    <t>Cloth Wash Return Sump C</t>
  </si>
  <si>
    <t>HBF Feed Box C</t>
  </si>
  <si>
    <t>FL4_60C_RL_IO_PullKeyD</t>
  </si>
  <si>
    <t>FL4_60C_RL_IO_PullKeyC</t>
  </si>
  <si>
    <t>FL4_60C_RL_IO_PullKeyB</t>
  </si>
  <si>
    <t>FL4_60C_RL_IO_PullKeyA</t>
  </si>
  <si>
    <t>FL4_60C_Alm_DriftWest</t>
  </si>
  <si>
    <t>FL4_60C_Alm_DriftEast</t>
  </si>
  <si>
    <t>FL4_60C_Alm_ClothDriftWest</t>
  </si>
  <si>
    <t>FL4_60C_Alm_ClothDriftEast</t>
  </si>
  <si>
    <t>FL4_60B_RL_IO_PullKeyD</t>
  </si>
  <si>
    <t>FL4_60B_RL_IO_PullKeyC</t>
  </si>
  <si>
    <t>FL4_60B_RL_IO_PullKeyB</t>
  </si>
  <si>
    <t>FL4_60B_RL_IO_PullKeyA</t>
  </si>
  <si>
    <t>FL4_60B_Alm_DriftWest</t>
  </si>
  <si>
    <t>FL4_60B_Alm_DriftEast</t>
  </si>
  <si>
    <t>FL4_60B_Alm_ClothDriftWest</t>
  </si>
  <si>
    <t>FL4_60B_Alm_ClothDriftEast</t>
  </si>
  <si>
    <t>FL4_60A_RL_IO_PullKeyD</t>
  </si>
  <si>
    <t>FL4_60A_RL_IO_PullKeyC</t>
  </si>
  <si>
    <t>FL4_60A_RL_IO_PullKeyB</t>
  </si>
  <si>
    <t>FL4_60A_RL_IO_PullKeyA</t>
  </si>
  <si>
    <t>FL4_60A_Alm_DriftWest</t>
  </si>
  <si>
    <t>FL4_60A_Alm_DriftEast</t>
  </si>
  <si>
    <t>FL4_60A_Alm_ClothDriftWest</t>
  </si>
  <si>
    <t>FL4_60A_Alm_ClothDriftEast</t>
  </si>
  <si>
    <t>HBF-B Belt Drift Switch - East</t>
  </si>
  <si>
    <t>HBF-B Belt Drift Switch - West</t>
  </si>
  <si>
    <t>HBF-B Cloth Drift Switch - East</t>
  </si>
  <si>
    <t>HBF-B Cloth Drift Switch - West</t>
  </si>
  <si>
    <t>Manual Ball Valve, Water Isolation Valve</t>
  </si>
  <si>
    <t>HBF-A Belt Drift Switch - East</t>
  </si>
  <si>
    <t>HBF-A Belt Drift Switch - West</t>
  </si>
  <si>
    <t>HBF-A Cloth Drift Switch - East</t>
  </si>
  <si>
    <t>HBF-A Cloth Drift Switch - West</t>
  </si>
  <si>
    <t>The Washery / Clarified Water System</t>
  </si>
  <si>
    <t>The Washery / Storage and Stockpiles</t>
  </si>
  <si>
    <t>Raw Coal Stacking Conveyor</t>
  </si>
  <si>
    <t>Manual Knife Valve, Water Isolation Valve</t>
  </si>
  <si>
    <t>Manual Butterfly Valve, Water Isolation Valve</t>
  </si>
  <si>
    <t>ZS4-46.1</t>
  </si>
  <si>
    <t>HBF Product Conveyor Belt Drift - East</t>
  </si>
  <si>
    <t>ZS4-46.2</t>
  </si>
  <si>
    <t>HBF Product Conveyor Belt Drift - West</t>
  </si>
  <si>
    <t>HSS4.46.1</t>
  </si>
  <si>
    <t>HBF Product Conveyor Pull Wire - East</t>
  </si>
  <si>
    <t>HSS4.46.2</t>
  </si>
  <si>
    <t>HBF Product Conveyor Pull Wire - West</t>
  </si>
  <si>
    <t>Secondary Product Conveyor Weightometer</t>
  </si>
  <si>
    <t>Belt Press Filter A</t>
  </si>
  <si>
    <t>FL4-50B</t>
  </si>
  <si>
    <t>Belt Press Filter B</t>
  </si>
  <si>
    <t>TK4-40</t>
  </si>
  <si>
    <t>Slimes Tank</t>
  </si>
  <si>
    <t>AG4-40</t>
  </si>
  <si>
    <t>Slimes Tank Agitator</t>
  </si>
  <si>
    <t>BX4-32A,TK4-40</t>
  </si>
  <si>
    <t>MX4-50B1</t>
  </si>
  <si>
    <t>BPF Inline Mixer B1</t>
  </si>
  <si>
    <t>Inline Mixer</t>
  </si>
  <si>
    <t>MX4-50B2</t>
  </si>
  <si>
    <t>MX4-50A1</t>
  </si>
  <si>
    <t>MX4-50A2</t>
  </si>
  <si>
    <t>BPF Inline Mixer B2</t>
  </si>
  <si>
    <t>BPF Inline Mixer A1</t>
  </si>
  <si>
    <t>BPF Inline Mixer A2</t>
  </si>
  <si>
    <t>UP4-53A</t>
  </si>
  <si>
    <t>Belt Press Underpan - A</t>
  </si>
  <si>
    <t>Underpan</t>
  </si>
  <si>
    <t>UP4-53B</t>
  </si>
  <si>
    <t>Belt Press Underpan - B</t>
  </si>
  <si>
    <t>CH4-53A</t>
  </si>
  <si>
    <t>Belt Press Filter Discharge Chute</t>
  </si>
  <si>
    <t>CH4-53B</t>
  </si>
  <si>
    <t>LT4-50A.1</t>
  </si>
  <si>
    <t>Belt Press Filter A Level Transmitter</t>
  </si>
  <si>
    <t>Belt Press Filter B Level Transmitter</t>
  </si>
  <si>
    <t>LT4-50B.1</t>
  </si>
  <si>
    <t>ZS4-50A.1</t>
  </si>
  <si>
    <t>ZS4-50A.2</t>
  </si>
  <si>
    <t>HSS4-50A.1</t>
  </si>
  <si>
    <t>HSS4-50A.2</t>
  </si>
  <si>
    <t>ZS4-50B.1</t>
  </si>
  <si>
    <t>ZS4-50B.2</t>
  </si>
  <si>
    <t>HSS4-50B.1</t>
  </si>
  <si>
    <t>HSS4-50B.2</t>
  </si>
  <si>
    <t>BPF-A Belt Drift - East</t>
  </si>
  <si>
    <t>BPF-A Pull Wire - East</t>
  </si>
  <si>
    <t>BPF-A Pull Wire - West</t>
  </si>
  <si>
    <t>BPF-B Belt Drift - East</t>
  </si>
  <si>
    <t>BPF-B Belt Drift - West</t>
  </si>
  <si>
    <t>BPF-B Pull Wire - East</t>
  </si>
  <si>
    <t>BPF-B Pull Wire - West</t>
  </si>
  <si>
    <t>PU4-41A</t>
  </si>
  <si>
    <t>BPF Feed Pump A</t>
  </si>
  <si>
    <t>PU4-41B</t>
  </si>
  <si>
    <t>BPF Feed Pump B</t>
  </si>
  <si>
    <t>FV4-41A.1</t>
  </si>
  <si>
    <t>Slimes Tank Outlet Valve A</t>
  </si>
  <si>
    <t>FV4-41B.1</t>
  </si>
  <si>
    <t>Slimes Tank Outlet Valve B</t>
  </si>
  <si>
    <t>FT4-41A.1</t>
  </si>
  <si>
    <t>BPF-A Belt Drift - West</t>
  </si>
  <si>
    <t>Belt Press A Slurry Flow Transmitter</t>
  </si>
  <si>
    <t>Slurry Flow Transmitter</t>
  </si>
  <si>
    <t>FT4-41B.1</t>
  </si>
  <si>
    <t>Belt Press B Slurry Flow Transmitter</t>
  </si>
  <si>
    <t>VK3-43-100</t>
  </si>
  <si>
    <t>V0210</t>
  </si>
  <si>
    <t>V0211</t>
  </si>
  <si>
    <t>BN4-51</t>
  </si>
  <si>
    <t>BPF Discharge Pit</t>
  </si>
  <si>
    <t>The Washery / Tailings / Dewatering</t>
  </si>
  <si>
    <t>TK4-73</t>
  </si>
  <si>
    <t>BPF Cloth Wash Return Sump</t>
  </si>
  <si>
    <t>UP4-53A,TK4-73</t>
  </si>
  <si>
    <t>BPF Clarified Water Pump</t>
  </si>
  <si>
    <t>PU5-3A</t>
  </si>
  <si>
    <t>Clarified Water Hosing Pump A</t>
  </si>
  <si>
    <t>PU4-49</t>
  </si>
  <si>
    <t>V0557</t>
  </si>
  <si>
    <t>V1035</t>
  </si>
  <si>
    <t>BPF-B Clarified Water Isolation Valve</t>
  </si>
  <si>
    <t>BPF-A Clarified Water Isolation Valve</t>
  </si>
  <si>
    <t>V0669</t>
  </si>
  <si>
    <t>VK1-02-150</t>
  </si>
  <si>
    <t>BPF Clarified Water Pump Isolation Valve</t>
  </si>
  <si>
    <t>V0557,V0559</t>
  </si>
  <si>
    <t>V0559</t>
  </si>
  <si>
    <t>BPF-A Hosing Water Isolation Valve</t>
  </si>
  <si>
    <t>VG1-02-50</t>
  </si>
  <si>
    <t>PU4-39A,PU4-39B</t>
  </si>
  <si>
    <t>TK4_65C</t>
  </si>
  <si>
    <t>FL4-50A Drive,LT4-50A.1</t>
  </si>
  <si>
    <t>FL4-50B Drive,LT4-50B.1</t>
  </si>
  <si>
    <t>CV6_3</t>
  </si>
  <si>
    <t>FL4-50A Drive</t>
  </si>
  <si>
    <t>FL4-50B Drive</t>
  </si>
  <si>
    <t>Magnetic Separator, Speed Controlled</t>
  </si>
  <si>
    <t>VSD Feeder,Speed Controlled</t>
  </si>
  <si>
    <t>Belt Press Filter, Level Monitored,Speed Controlled</t>
  </si>
  <si>
    <t>Pump,Speed Controlled</t>
  </si>
  <si>
    <t>Driven, Level Monitored,Speed Controlled</t>
  </si>
  <si>
    <t>WT6-22,CV6-22 Drive</t>
  </si>
  <si>
    <t>Over-Belt Magnet</t>
  </si>
  <si>
    <t>CV1-13,CV1-14</t>
  </si>
  <si>
    <t>BN1-16A</t>
  </si>
  <si>
    <t>Coarse Coal Bin A</t>
  </si>
  <si>
    <t>Coarse Coal Bin B</t>
  </si>
  <si>
    <t>Coarse Coal Bin C</t>
  </si>
  <si>
    <t>BN1-16B</t>
  </si>
  <si>
    <t>BN1-16C</t>
  </si>
  <si>
    <t>BN1_16A</t>
  </si>
  <si>
    <t>BN1_16B</t>
  </si>
  <si>
    <t>BN1_16C</t>
  </si>
  <si>
    <t>Product Bin, Level Monitored</t>
  </si>
  <si>
    <t>LT1-16A.1</t>
  </si>
  <si>
    <t>Coase Coal Bin A Level Transmitter</t>
  </si>
  <si>
    <t>LT1-16A.2</t>
  </si>
  <si>
    <t>LT1-16A.3</t>
  </si>
  <si>
    <t>Coase Coal Bin B Level Transmitter</t>
  </si>
  <si>
    <t>Coase Coal Bin C Level Transmitter</t>
  </si>
  <si>
    <t>Hopper, Weight Monitored</t>
  </si>
  <si>
    <t>Hopper, Level Monitored</t>
  </si>
  <si>
    <t>LT1-44A.1</t>
  </si>
  <si>
    <t>Raw Coal Receival Hopper A Level Transmitter</t>
  </si>
  <si>
    <t>LT1-44B.1</t>
  </si>
  <si>
    <t>Raw Coal Receival Hopper B Level Transmitter</t>
  </si>
  <si>
    <t>WT1-44A.1</t>
  </si>
  <si>
    <t>WT1-44B.1</t>
  </si>
  <si>
    <t>Raw Coal Receival Hopper C Weightometer</t>
  </si>
  <si>
    <t>Raw Coal Receival Hopper D Weightometer</t>
  </si>
  <si>
    <t>Conveyor, Weight Monitored</t>
  </si>
  <si>
    <t>Conveyor, Blocked Chute, Belt Rip, Belt Slip</t>
  </si>
  <si>
    <t>Conveyor, Blocked Chute, Belt Rip, Belt Slip, Bearing Temp</t>
  </si>
  <si>
    <t>Conveyor, Weight Monitored, Blocked Chute, Blocked Feed, Belt Rip, Belt Slip</t>
  </si>
  <si>
    <t>Product Bin, Speed Controlled</t>
  </si>
  <si>
    <t>Rotary Breaker Oversize Belt Drift - East</t>
  </si>
  <si>
    <t>Rotary Breaker Oversize Belt Drift - West</t>
  </si>
  <si>
    <t>WT1-5</t>
  </si>
  <si>
    <t>ROM Coal Conveyor Weightometer</t>
  </si>
  <si>
    <t>Conveyor, Belt Slip, Belt Rip, Blocked Chute, Weight Monitored</t>
  </si>
  <si>
    <t>Raw Coal Stacking Conveyor Weightometer</t>
  </si>
  <si>
    <t>WT1-47</t>
  </si>
  <si>
    <t>CV1-47 Drive, WT1-47</t>
  </si>
  <si>
    <t>Raw Coal Stacking Belt Drift - North East</t>
  </si>
  <si>
    <t>Raw Coal Stacking Belt Drift - North West</t>
  </si>
  <si>
    <t>Raw Coal Stacking Belt Drift - South East</t>
  </si>
  <si>
    <t>Raw Coal Stacking Belt Drift - South West</t>
  </si>
  <si>
    <t>CV1-7 Drive</t>
  </si>
  <si>
    <t>CV1-9 Drive</t>
  </si>
  <si>
    <t>CV1-48 Drive</t>
  </si>
  <si>
    <t>CV1-8 Drive</t>
  </si>
  <si>
    <t>Conveyor, Belt Slip, Belt Rip, Belt Wander, Blocked Chute</t>
  </si>
  <si>
    <t>CV1-47 Drive</t>
  </si>
  <si>
    <t>WT1-18</t>
  </si>
  <si>
    <t>Coarse Coal Feed Conveyor Weightometer</t>
  </si>
  <si>
    <t>CV1-18,WT1-18</t>
  </si>
  <si>
    <t>LT1-22.1</t>
  </si>
  <si>
    <t>LT1-22.3</t>
  </si>
  <si>
    <t>LT1-22.2</t>
  </si>
  <si>
    <t>Fine Coal Bin C Level Transmitter</t>
  </si>
  <si>
    <t>Fine Coal Bin A Level Transmitter</t>
  </si>
  <si>
    <t>Fine Coal Bin B Level Transmitter</t>
  </si>
  <si>
    <t>Conveyor, Belt Rip, Belt Slip, Weight Monitored</t>
  </si>
  <si>
    <t>CV1-21 Drive</t>
  </si>
  <si>
    <t>CV1-21 Drive,WT1-21</t>
  </si>
  <si>
    <t>Fine Coal (Product)</t>
  </si>
  <si>
    <t>LT6-4A.1</t>
  </si>
  <si>
    <t>Coking Coal Bin A Level Transmitter</t>
  </si>
  <si>
    <t>Coking Coal Bin B Level Transmitter</t>
  </si>
  <si>
    <t>Coking Coal Bin C Level Transmitter</t>
  </si>
  <si>
    <t>LT6-4B.1</t>
  </si>
  <si>
    <t>LT6-4C.1</t>
  </si>
  <si>
    <t>WT6-1.1</t>
  </si>
  <si>
    <t>WT6-6.1</t>
  </si>
  <si>
    <t>WT6-6.1,CV6-6 Drive</t>
  </si>
  <si>
    <t>Conveyor VSD</t>
  </si>
  <si>
    <t>CV4-46 Drive</t>
  </si>
  <si>
    <t>LT6-7.1</t>
  </si>
  <si>
    <t>Reject Bin Level Transmitter</t>
  </si>
  <si>
    <t>LT6_7_1</t>
  </si>
  <si>
    <t>CV1-45 Drive,WT1-45B</t>
  </si>
  <si>
    <t>FL4_53A</t>
  </si>
  <si>
    <t>FL4_53B</t>
  </si>
  <si>
    <t>FL4_53A_RL_IO_PullKeyA</t>
  </si>
  <si>
    <t>FL4_53A_RL_IO_PullKeyB</t>
  </si>
  <si>
    <t>FL4_53B_RL_IO_PullKeyA</t>
  </si>
  <si>
    <t>FL4_53B_RL_IO_PullKeyB</t>
  </si>
  <si>
    <t>LT1_44A</t>
  </si>
  <si>
    <t>LT1_44B</t>
  </si>
  <si>
    <t>WT1_44C</t>
  </si>
  <si>
    <t>WT1_44D</t>
  </si>
  <si>
    <t>FL4_53A_Alm_DriftOWS</t>
  </si>
  <si>
    <t>FL4_53A_Alm_DriftWS</t>
  </si>
  <si>
    <t>FL4_53B_Alm_DriftOWS</t>
  </si>
  <si>
    <t>FL4_53B_Alm_DriftWS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</si>
</sst>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B4C6E7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7" fillId="8" borderId="5" applyNumberFormat="0" applyFont="0" applyAlignment="0" applyProtection="0"/>
    <xf numFmtId="0" fontId="14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8" fillId="2" borderId="0"/>
    <xf numFmtId="0" fontId="1" fillId="2" borderId="0"/>
  </cellStyleXfs>
  <cellXfs count="45">
    <xf numFmtId="0" fontId="0" fillId="2" borderId="0" xfId="0" applyFill="1"/>
    <xf numFmtId="0" fontId="5" fillId="3" borderId="1" xfId="0" applyFont="1" applyFill="1" applyBorder="1"/>
    <xf numFmtId="0" fontId="6" fillId="2" borderId="0" xfId="0" applyFont="1" applyFill="1"/>
    <xf numFmtId="0" fontId="6" fillId="4" borderId="0" xfId="0" applyFont="1" applyFill="1"/>
    <xf numFmtId="0" fontId="6" fillId="2" borderId="0" xfId="0" applyFont="1" applyFill="1"/>
    <xf numFmtId="0" fontId="6" fillId="3" borderId="2" xfId="0" applyFont="1" applyFill="1" applyBorder="1"/>
    <xf numFmtId="0" fontId="6" fillId="4" borderId="3" xfId="0" applyFont="1" applyFill="1" applyBorder="1"/>
    <xf numFmtId="0" fontId="6" fillId="2" borderId="3" xfId="0" applyFont="1" applyFill="1" applyBorder="1"/>
    <xf numFmtId="0" fontId="6" fillId="2" borderId="3" xfId="0" applyFont="1" applyFill="1" applyBorder="1"/>
    <xf numFmtId="0" fontId="10" fillId="7" borderId="4" xfId="3"/>
    <xf numFmtId="0" fontId="9" fillId="6" borderId="0" xfId="2"/>
    <xf numFmtId="0" fontId="8" fillId="5" borderId="0" xfId="1"/>
    <xf numFmtId="0" fontId="0" fillId="8" borderId="5" xfId="4" applyFont="1"/>
    <xf numFmtId="0" fontId="9" fillId="6" borderId="5" xfId="2" applyBorder="1"/>
    <xf numFmtId="0" fontId="11" fillId="0" borderId="0" xfId="0" applyFont="1"/>
    <xf numFmtId="0" fontId="12" fillId="2" borderId="0" xfId="0" applyFont="1" applyFill="1"/>
    <xf numFmtId="0" fontId="4" fillId="0" borderId="0" xfId="0" applyFont="1"/>
    <xf numFmtId="0" fontId="0" fillId="0" borderId="0" xfId="0"/>
    <xf numFmtId="0" fontId="13" fillId="0" borderId="0" xfId="0" applyFont="1"/>
    <xf numFmtId="0" fontId="12" fillId="2" borderId="0" xfId="0" quotePrefix="1" applyFont="1" applyFill="1"/>
    <xf numFmtId="0" fontId="8" fillId="5" borderId="4" xfId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4" fillId="9" borderId="0" xfId="5"/>
    <xf numFmtId="0" fontId="3" fillId="0" borderId="0" xfId="0" applyFont="1"/>
    <xf numFmtId="0" fontId="7" fillId="2" borderId="0" xfId="0" applyFont="1" applyFill="1"/>
    <xf numFmtId="0" fontId="8" fillId="2" borderId="0" xfId="1" applyFill="1"/>
    <xf numFmtId="49" fontId="7" fillId="2" borderId="0" xfId="0" applyNumberFormat="1" applyFont="1" applyFill="1"/>
    <xf numFmtId="49" fontId="0" fillId="2" borderId="0" xfId="0" applyNumberFormat="1" applyFill="1"/>
    <xf numFmtId="0" fontId="0" fillId="2" borderId="0" xfId="0" applyFont="1" applyFill="1"/>
    <xf numFmtId="0" fontId="15" fillId="10" borderId="0" xfId="1" applyFont="1" applyFill="1"/>
    <xf numFmtId="0" fontId="2" fillId="0" borderId="0" xfId="0" applyFont="1"/>
    <xf numFmtId="0" fontId="6" fillId="2" borderId="0" xfId="0" applyFont="1" applyFill="1" applyBorder="1"/>
    <xf numFmtId="0" fontId="6" fillId="2" borderId="0" xfId="0" applyNumberFormat="1" applyFont="1" applyFill="1"/>
    <xf numFmtId="0" fontId="6" fillId="2" borderId="3" xfId="0" applyNumberFormat="1" applyFont="1" applyFill="1" applyBorder="1"/>
    <xf numFmtId="0" fontId="7" fillId="2" borderId="0" xfId="0" applyNumberFormat="1" applyFont="1" applyFill="1"/>
    <xf numFmtId="0" fontId="0" fillId="2" borderId="0" xfId="0" applyNumberFormat="1" applyFill="1"/>
    <xf numFmtId="0" fontId="17" fillId="2" borderId="0" xfId="6" applyFont="1" applyFill="1"/>
    <xf numFmtId="0" fontId="7" fillId="0" borderId="0" xfId="0" applyFont="1"/>
    <xf numFmtId="0" fontId="15" fillId="0" borderId="0" xfId="1" applyFont="1" applyFill="1"/>
    <xf numFmtId="0" fontId="19" fillId="2" borderId="0" xfId="0" applyFont="1" applyFill="1"/>
    <xf numFmtId="0" fontId="8" fillId="0" borderId="0" xfId="1" applyFill="1"/>
    <xf numFmtId="0" fontId="0" fillId="0" borderId="5" xfId="4" applyFont="1" applyFill="1"/>
    <xf numFmtId="0" fontId="15" fillId="0" borderId="4" xfId="3" applyFont="1" applyFill="1"/>
    <xf numFmtId="1" fontId="1" fillId="2" borderId="0" xfId="8" applyNumberFormat="1"/>
  </cellXfs>
  <cellStyles count="9">
    <cellStyle name="Bad" xfId="2" builtinId="27"/>
    <cellStyle name="Calculation" xfId="3" builtinId="22"/>
    <cellStyle name="Good" xfId="1" builtinId="26"/>
    <cellStyle name="Hyperlink" xfId="6" builtinId="8"/>
    <cellStyle name="Neutral" xfId="5" builtinId="28"/>
    <cellStyle name="Normal" xfId="0" builtinId="0"/>
    <cellStyle name="Normal 2" xfId="7"/>
    <cellStyle name="Normal 3" xfId="8"/>
    <cellStyle name="Note" xfId="4" builtin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trix%20Projects\WCCP\Merged%20Asse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Assets List"/>
      <sheetName val="Sheet1"/>
      <sheetName val="Stage Controllers"/>
    </sheetNames>
    <sheetDataSet>
      <sheetData sheetId="0"/>
      <sheetData sheetId="1">
        <row r="97">
          <cell r="A97" t="str">
            <v>DV4-14C</v>
          </cell>
          <cell r="B97" t="str">
            <v>Coal Thickener Rake Lift</v>
          </cell>
          <cell r="D97">
            <v>10022</v>
          </cell>
          <cell r="E97" t="str">
            <v>D8</v>
          </cell>
        </row>
        <row r="111">
          <cell r="A111" t="str">
            <v>FB4-60A</v>
          </cell>
          <cell r="B111" t="str">
            <v>HBF Feed Box A</v>
          </cell>
          <cell r="D111">
            <v>10023</v>
          </cell>
          <cell r="E111" t="str">
            <v>C7</v>
          </cell>
        </row>
        <row r="276">
          <cell r="D276">
            <v>10012</v>
          </cell>
          <cell r="E276" t="str">
            <v>B8</v>
          </cell>
        </row>
        <row r="277">
          <cell r="D277">
            <v>10013</v>
          </cell>
          <cell r="E277" t="str">
            <v>B8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798"/>
  <sheetViews>
    <sheetView tabSelected="1" workbookViewId="0">
      <pane ySplit="2" topLeftCell="A229" activePane="bottomLeft" state="frozen"/>
      <selection pane="bottomLeft" activeCell="C249" sqref="C249"/>
    </sheetView>
  </sheetViews>
  <sheetFormatPr defaultRowHeight="15" x14ac:dyDescent="0.25"/>
  <cols>
    <col min="1" max="1" width="16.7109375" customWidth="1"/>
    <col min="2" max="2" width="43.28515625" customWidth="1"/>
    <col min="3" max="3" width="82.85546875" customWidth="1"/>
    <col min="4" max="4" width="29.85546875" customWidth="1"/>
    <col min="5" max="5" width="14.28515625" customWidth="1"/>
    <col min="6" max="6" width="18.5703125" customWidth="1"/>
    <col min="7" max="7" width="12.28515625" customWidth="1"/>
    <col min="8" max="8" width="12.28515625" style="36" customWidth="1"/>
    <col min="9" max="9" width="12.28515625" customWidth="1"/>
    <col min="12" max="12" width="18.140625" customWidth="1"/>
    <col min="13" max="13" width="15" customWidth="1"/>
    <col min="14" max="14" width="12.28515625" customWidth="1"/>
    <col min="15" max="15" width="15.5703125" customWidth="1"/>
    <col min="16" max="16" width="14.7109375" customWidth="1"/>
    <col min="25" max="25" width="18.7109375" customWidth="1"/>
  </cols>
  <sheetData>
    <row r="1" spans="1:24" s="4" customFormat="1" x14ac:dyDescent="0.25">
      <c r="A1" s="1" t="s">
        <v>0</v>
      </c>
      <c r="B1" s="3"/>
      <c r="C1" s="2"/>
      <c r="H1" s="33"/>
      <c r="S1"/>
      <c r="T1"/>
      <c r="U1"/>
    </row>
    <row r="2" spans="1:24" s="8" customFormat="1" x14ac:dyDescent="0.2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34" t="s">
        <v>1027</v>
      </c>
      <c r="I2" s="8" t="s">
        <v>1014</v>
      </c>
      <c r="J2" s="8" t="s">
        <v>344</v>
      </c>
      <c r="K2" s="8" t="s">
        <v>343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32" t="s">
        <v>1025</v>
      </c>
      <c r="S2" s="4" t="s">
        <v>1026</v>
      </c>
      <c r="T2" s="4" t="s">
        <v>1278</v>
      </c>
      <c r="U2" s="4" t="s">
        <v>1279</v>
      </c>
      <c r="V2" s="8" t="s">
        <v>885</v>
      </c>
      <c r="W2" s="8" t="s">
        <v>884</v>
      </c>
      <c r="X2" s="8" t="s">
        <v>1414</v>
      </c>
    </row>
    <row r="3" spans="1:24" x14ac:dyDescent="0.25">
      <c r="A3" s="11" t="s">
        <v>342</v>
      </c>
      <c r="B3" s="25" t="s">
        <v>341</v>
      </c>
      <c r="C3" s="25" t="s">
        <v>535</v>
      </c>
      <c r="D3" s="25" t="s">
        <v>1129</v>
      </c>
      <c r="E3" t="str">
        <f>SUBSTITUTE(SUBSTITUTE(A3,"-","_"),".","_")</f>
        <v>AG4_1</v>
      </c>
      <c r="H3" s="35" t="s">
        <v>1059</v>
      </c>
      <c r="J3">
        <v>10023</v>
      </c>
      <c r="K3" t="s">
        <v>345</v>
      </c>
      <c r="L3" t="s">
        <v>374</v>
      </c>
      <c r="M3" s="25" t="s">
        <v>1024</v>
      </c>
      <c r="P3" t="s">
        <v>67</v>
      </c>
      <c r="Q3" s="25" t="s">
        <v>1058</v>
      </c>
    </row>
    <row r="4" spans="1:24" x14ac:dyDescent="0.25">
      <c r="A4" s="11"/>
      <c r="B4" s="25" t="s">
        <v>876</v>
      </c>
      <c r="C4" t="s">
        <v>342</v>
      </c>
      <c r="D4" t="s">
        <v>819</v>
      </c>
      <c r="E4" s="25" t="s">
        <v>878</v>
      </c>
      <c r="H4" s="35" t="s">
        <v>1059</v>
      </c>
      <c r="J4">
        <v>10023</v>
      </c>
      <c r="K4" t="s">
        <v>345</v>
      </c>
    </row>
    <row r="5" spans="1:24" x14ac:dyDescent="0.25">
      <c r="A5" s="11"/>
      <c r="B5" s="25" t="s">
        <v>877</v>
      </c>
      <c r="C5" t="s">
        <v>342</v>
      </c>
      <c r="D5" t="s">
        <v>819</v>
      </c>
      <c r="E5" s="25" t="s">
        <v>348</v>
      </c>
      <c r="H5" s="35" t="s">
        <v>1059</v>
      </c>
      <c r="J5">
        <v>10023</v>
      </c>
      <c r="K5" t="s">
        <v>345</v>
      </c>
    </row>
    <row r="6" spans="1:24" x14ac:dyDescent="0.25">
      <c r="A6" s="11" t="s">
        <v>156</v>
      </c>
      <c r="B6" t="s">
        <v>157</v>
      </c>
      <c r="C6" t="s">
        <v>136</v>
      </c>
      <c r="D6" t="s">
        <v>158</v>
      </c>
      <c r="E6" t="str">
        <f t="shared" ref="E6:E193" si="0">SUBSTITUTE(SUBSTITUTE(A6,"-","_"),".","_")</f>
        <v>AG4_11</v>
      </c>
      <c r="H6" s="35" t="s">
        <v>1059</v>
      </c>
      <c r="J6">
        <v>10047</v>
      </c>
      <c r="K6" t="s">
        <v>360</v>
      </c>
      <c r="L6" t="s">
        <v>374</v>
      </c>
      <c r="M6" t="s">
        <v>346</v>
      </c>
      <c r="N6" t="s">
        <v>67</v>
      </c>
      <c r="O6" t="str">
        <f>$B7</f>
        <v>AG4-11 Drive</v>
      </c>
    </row>
    <row r="7" spans="1:24" x14ac:dyDescent="0.25">
      <c r="A7" s="11"/>
      <c r="B7" t="s">
        <v>346</v>
      </c>
      <c r="C7" t="s">
        <v>156</v>
      </c>
      <c r="D7" t="s">
        <v>819</v>
      </c>
      <c r="E7" t="s">
        <v>347</v>
      </c>
      <c r="H7" s="35" t="s">
        <v>1059</v>
      </c>
      <c r="J7">
        <v>10047</v>
      </c>
      <c r="K7" t="s">
        <v>361</v>
      </c>
    </row>
    <row r="8" spans="1:24" x14ac:dyDescent="0.25">
      <c r="A8" s="11" t="s">
        <v>349</v>
      </c>
      <c r="B8" t="s">
        <v>351</v>
      </c>
      <c r="C8" t="s">
        <v>223</v>
      </c>
      <c r="D8" t="s">
        <v>158</v>
      </c>
      <c r="E8" t="s">
        <v>352</v>
      </c>
      <c r="H8" s="35" t="s">
        <v>1232</v>
      </c>
      <c r="J8">
        <v>10023</v>
      </c>
      <c r="K8" t="s">
        <v>345</v>
      </c>
      <c r="L8" t="s">
        <v>374</v>
      </c>
      <c r="M8" t="str">
        <f>$B9</f>
        <v>AG4-16 Drive</v>
      </c>
      <c r="N8" t="s">
        <v>67</v>
      </c>
      <c r="O8" t="str">
        <f>$B9</f>
        <v>AG4-16 Drive</v>
      </c>
    </row>
    <row r="9" spans="1:24" x14ac:dyDescent="0.25">
      <c r="A9" s="11"/>
      <c r="B9" t="s">
        <v>350</v>
      </c>
      <c r="C9" t="s">
        <v>349</v>
      </c>
      <c r="D9" t="s">
        <v>819</v>
      </c>
      <c r="E9" t="s">
        <v>352</v>
      </c>
      <c r="H9" s="35" t="s">
        <v>1059</v>
      </c>
      <c r="J9">
        <v>10023</v>
      </c>
      <c r="K9" t="s">
        <v>345</v>
      </c>
      <c r="R9" s="25"/>
      <c r="S9" s="25"/>
      <c r="T9" s="25"/>
      <c r="U9" s="25"/>
    </row>
    <row r="10" spans="1:24" x14ac:dyDescent="0.25">
      <c r="A10" s="11" t="s">
        <v>375</v>
      </c>
      <c r="B10" t="str">
        <f>"Flotation Cell Agitator "&amp;RIGHT(A10,2)</f>
        <v>Flotation Cell Agitator A1</v>
      </c>
      <c r="C10" s="25" t="s">
        <v>1360</v>
      </c>
      <c r="D10" t="s">
        <v>158</v>
      </c>
      <c r="E10" t="str">
        <f t="shared" ref="E10" si="1">SUBSTITUTE(SUBSTITUTE(A10,"-","_"),".","_")</f>
        <v>AG4_4A1</v>
      </c>
      <c r="H10" s="35" t="s">
        <v>1041</v>
      </c>
      <c r="I10">
        <v>13</v>
      </c>
      <c r="J10">
        <v>10046</v>
      </c>
      <c r="K10" t="s">
        <v>345</v>
      </c>
      <c r="L10" t="s">
        <v>370</v>
      </c>
      <c r="M10" t="s">
        <v>382</v>
      </c>
      <c r="N10" t="s">
        <v>67</v>
      </c>
      <c r="O10" t="str">
        <f>$B11</f>
        <v>AG4-4A1 Drive</v>
      </c>
      <c r="P10" t="s">
        <v>374</v>
      </c>
      <c r="Q10" t="str">
        <f>$B11</f>
        <v>AG4-4A1 Drive</v>
      </c>
      <c r="R10" s="25" t="s">
        <v>1156</v>
      </c>
      <c r="S10" s="25" t="s">
        <v>1281</v>
      </c>
      <c r="T10" s="25"/>
      <c r="U10" s="25"/>
    </row>
    <row r="11" spans="1:24" x14ac:dyDescent="0.25">
      <c r="A11" s="11"/>
      <c r="B11" t="str">
        <f>A10&amp;" Drive"</f>
        <v>AG4-4A1 Drive</v>
      </c>
      <c r="C11" t="str">
        <f>A10</f>
        <v>AG4-4A1</v>
      </c>
      <c r="D11" t="s">
        <v>819</v>
      </c>
      <c r="E11" t="str">
        <f>E10</f>
        <v>AG4_4A1</v>
      </c>
      <c r="H11" s="35" t="s">
        <v>1059</v>
      </c>
      <c r="J11">
        <v>10046</v>
      </c>
      <c r="K11" t="s">
        <v>345</v>
      </c>
    </row>
    <row r="12" spans="1:24" x14ac:dyDescent="0.25">
      <c r="A12" s="11" t="s">
        <v>376</v>
      </c>
      <c r="B12" t="str">
        <f>"Flotation Cell Agitator "&amp;RIGHT(A12,2)</f>
        <v>Flotation Cell Agitator A2</v>
      </c>
      <c r="C12" t="s">
        <v>1360</v>
      </c>
      <c r="D12" t="s">
        <v>158</v>
      </c>
      <c r="E12" t="str">
        <f t="shared" ref="E12" si="2">SUBSTITUTE(SUBSTITUTE(A12,"-","_"),".","_")</f>
        <v>AG4_4A2</v>
      </c>
      <c r="H12" s="35" t="s">
        <v>1094</v>
      </c>
      <c r="I12">
        <v>14</v>
      </c>
      <c r="J12">
        <v>10046</v>
      </c>
      <c r="K12" t="s">
        <v>345</v>
      </c>
      <c r="L12" t="s">
        <v>20</v>
      </c>
      <c r="M12" t="str">
        <f>A10</f>
        <v>AG4-4A1</v>
      </c>
      <c r="N12" t="s">
        <v>370</v>
      </c>
      <c r="O12" t="s">
        <v>383</v>
      </c>
      <c r="P12" t="s">
        <v>67</v>
      </c>
      <c r="Q12" t="str">
        <f>$B13</f>
        <v>AG4-4A2 Drive</v>
      </c>
      <c r="R12" t="s">
        <v>374</v>
      </c>
      <c r="S12" t="str">
        <f>$B13</f>
        <v>AG4-4A2 Drive</v>
      </c>
      <c r="T12" s="25" t="s">
        <v>1156</v>
      </c>
      <c r="U12" s="25" t="s">
        <v>1281</v>
      </c>
    </row>
    <row r="13" spans="1:24" x14ac:dyDescent="0.25">
      <c r="A13" s="11"/>
      <c r="B13" t="str">
        <f>A12&amp;" Drive"</f>
        <v>AG4-4A2 Drive</v>
      </c>
      <c r="C13" t="str">
        <f>A12</f>
        <v>AG4-4A2</v>
      </c>
      <c r="D13" t="s">
        <v>819</v>
      </c>
      <c r="E13" t="str">
        <f>E12</f>
        <v>AG4_4A2</v>
      </c>
      <c r="H13" s="35" t="s">
        <v>1059</v>
      </c>
      <c r="J13">
        <v>10046</v>
      </c>
      <c r="K13" t="s">
        <v>345</v>
      </c>
      <c r="N13" t="s">
        <v>20</v>
      </c>
      <c r="O13" t="str">
        <f>B11</f>
        <v>AG4-4A1 Drive</v>
      </c>
    </row>
    <row r="14" spans="1:24" x14ac:dyDescent="0.25">
      <c r="A14" s="11" t="s">
        <v>377</v>
      </c>
      <c r="B14" t="str">
        <f>"Flotation Cell Agitator "&amp;RIGHT(A14,2)</f>
        <v>Flotation Cell Agitator A3</v>
      </c>
      <c r="C14" t="s">
        <v>1360</v>
      </c>
      <c r="D14" t="s">
        <v>158</v>
      </c>
      <c r="E14" t="str">
        <f t="shared" ref="E14" si="3">SUBSTITUTE(SUBSTITUTE(A14,"-","_"),".","_")</f>
        <v>AG4_4A3</v>
      </c>
      <c r="H14" s="35" t="s">
        <v>1096</v>
      </c>
      <c r="I14">
        <v>15</v>
      </c>
      <c r="J14">
        <v>10046</v>
      </c>
      <c r="K14" t="s">
        <v>363</v>
      </c>
      <c r="L14" t="s">
        <v>20</v>
      </c>
      <c r="M14" t="str">
        <f>A12</f>
        <v>AG4-4A2</v>
      </c>
      <c r="N14" t="s">
        <v>370</v>
      </c>
      <c r="O14" t="s">
        <v>384</v>
      </c>
      <c r="P14" t="s">
        <v>67</v>
      </c>
      <c r="Q14" t="str">
        <f>$B15</f>
        <v>AG4-4A3 Drive</v>
      </c>
      <c r="R14" t="s">
        <v>374</v>
      </c>
      <c r="S14" t="str">
        <f>$B15</f>
        <v>AG4-4A3 Drive</v>
      </c>
      <c r="T14" s="25" t="s">
        <v>1156</v>
      </c>
      <c r="U14" s="25" t="s">
        <v>1281</v>
      </c>
    </row>
    <row r="15" spans="1:24" x14ac:dyDescent="0.25">
      <c r="A15" s="11"/>
      <c r="B15" t="str">
        <f>A14&amp;" Drive"</f>
        <v>AG4-4A3 Drive</v>
      </c>
      <c r="C15" t="str">
        <f>A14</f>
        <v>AG4-4A3</v>
      </c>
      <c r="D15" t="s">
        <v>819</v>
      </c>
      <c r="E15" t="str">
        <f>E14</f>
        <v>AG4_4A3</v>
      </c>
      <c r="H15" s="35" t="s">
        <v>1059</v>
      </c>
      <c r="J15">
        <v>10046</v>
      </c>
      <c r="K15" t="s">
        <v>363</v>
      </c>
      <c r="N15" t="s">
        <v>20</v>
      </c>
      <c r="O15" t="str">
        <f>B13</f>
        <v>AG4-4A2 Drive</v>
      </c>
    </row>
    <row r="16" spans="1:24" x14ac:dyDescent="0.25">
      <c r="A16" s="11" t="s">
        <v>378</v>
      </c>
      <c r="B16" t="str">
        <f>"Flotation Cell Agitator "&amp;RIGHT(A16,2)</f>
        <v>Flotation Cell Agitator A4</v>
      </c>
      <c r="C16" s="25" t="s">
        <v>1361</v>
      </c>
      <c r="D16" t="s">
        <v>158</v>
      </c>
      <c r="E16" t="str">
        <f t="shared" ref="E16" si="4">SUBSTITUTE(SUBSTITUTE(A16,"-","_"),".","_")</f>
        <v>AG4_4A4</v>
      </c>
      <c r="H16" s="35" t="s">
        <v>1098</v>
      </c>
      <c r="I16">
        <v>16</v>
      </c>
      <c r="J16">
        <v>10046</v>
      </c>
      <c r="K16" t="s">
        <v>362</v>
      </c>
      <c r="L16" t="s">
        <v>20</v>
      </c>
      <c r="M16" t="str">
        <f>A14</f>
        <v>AG4-4A3</v>
      </c>
      <c r="N16" t="s">
        <v>370</v>
      </c>
      <c r="O16" t="s">
        <v>385</v>
      </c>
      <c r="P16" t="s">
        <v>67</v>
      </c>
      <c r="Q16" t="str">
        <f>$B17</f>
        <v>AG4-4A4 Drive</v>
      </c>
      <c r="R16" t="s">
        <v>374</v>
      </c>
      <c r="S16" t="str">
        <f>$B17</f>
        <v>AG4-4A4 Drive</v>
      </c>
      <c r="T16" s="25" t="s">
        <v>1156</v>
      </c>
      <c r="U16" s="25" t="s">
        <v>1282</v>
      </c>
    </row>
    <row r="17" spans="1:21" x14ac:dyDescent="0.25">
      <c r="A17" s="11"/>
      <c r="B17" t="str">
        <f>A16&amp;" Drive"</f>
        <v>AG4-4A4 Drive</v>
      </c>
      <c r="C17" t="str">
        <f>A16</f>
        <v>AG4-4A4</v>
      </c>
      <c r="D17" t="s">
        <v>819</v>
      </c>
      <c r="E17" t="str">
        <f>E16</f>
        <v>AG4_4A4</v>
      </c>
      <c r="H17" s="35" t="s">
        <v>1059</v>
      </c>
      <c r="J17">
        <v>10046</v>
      </c>
      <c r="K17" t="s">
        <v>362</v>
      </c>
      <c r="N17" t="s">
        <v>20</v>
      </c>
      <c r="O17" t="str">
        <f>B15</f>
        <v>AG4-4A3 Drive</v>
      </c>
    </row>
    <row r="18" spans="1:21" x14ac:dyDescent="0.25">
      <c r="A18" s="11" t="s">
        <v>379</v>
      </c>
      <c r="B18" t="str">
        <f>"Flotation Cell Agitator "&amp;RIGHT(A18,2)</f>
        <v>Flotation Cell Agitator A5</v>
      </c>
      <c r="C18" s="25" t="s">
        <v>1361</v>
      </c>
      <c r="D18" t="s">
        <v>158</v>
      </c>
      <c r="E18" t="str">
        <f t="shared" ref="E18" si="5">SUBSTITUTE(SUBSTITUTE(A18,"-","_"),".","_")</f>
        <v>AG4_4A5</v>
      </c>
      <c r="H18" s="35" t="s">
        <v>1100</v>
      </c>
      <c r="I18">
        <v>17</v>
      </c>
      <c r="J18">
        <v>10046</v>
      </c>
      <c r="K18" t="s">
        <v>366</v>
      </c>
      <c r="L18" t="s">
        <v>20</v>
      </c>
      <c r="M18" t="str">
        <f>A16</f>
        <v>AG4-4A4</v>
      </c>
      <c r="N18" t="s">
        <v>370</v>
      </c>
      <c r="O18" t="s">
        <v>386</v>
      </c>
      <c r="P18" t="s">
        <v>67</v>
      </c>
      <c r="Q18" t="str">
        <f>$B19</f>
        <v>AG4-4A5 Drive</v>
      </c>
      <c r="R18" t="s">
        <v>374</v>
      </c>
      <c r="S18" t="str">
        <f>$B19</f>
        <v>AG4-4A5 Drive</v>
      </c>
      <c r="T18" s="25" t="s">
        <v>1156</v>
      </c>
      <c r="U18" s="25" t="s">
        <v>1282</v>
      </c>
    </row>
    <row r="19" spans="1:21" x14ac:dyDescent="0.25">
      <c r="A19" s="11"/>
      <c r="B19" t="str">
        <f>A18&amp;" Drive"</f>
        <v>AG4-4A5 Drive</v>
      </c>
      <c r="C19" t="str">
        <f>A18</f>
        <v>AG4-4A5</v>
      </c>
      <c r="D19" t="s">
        <v>819</v>
      </c>
      <c r="E19" t="str">
        <f>E18</f>
        <v>AG4_4A5</v>
      </c>
      <c r="H19" s="35" t="s">
        <v>1059</v>
      </c>
      <c r="J19">
        <v>10046</v>
      </c>
      <c r="K19" t="s">
        <v>366</v>
      </c>
      <c r="N19" t="s">
        <v>20</v>
      </c>
      <c r="O19" t="str">
        <f>B17</f>
        <v>AG4-4A4 Drive</v>
      </c>
    </row>
    <row r="20" spans="1:21" x14ac:dyDescent="0.25">
      <c r="A20" s="11" t="s">
        <v>380</v>
      </c>
      <c r="B20" t="str">
        <f>"Flotation Cell Agitator "&amp;RIGHT(A20,2)</f>
        <v>Flotation Cell Agitator A6</v>
      </c>
      <c r="C20" s="25" t="s">
        <v>1361</v>
      </c>
      <c r="D20" t="s">
        <v>158</v>
      </c>
      <c r="E20" t="str">
        <f t="shared" ref="E20" si="6">SUBSTITUTE(SUBSTITUTE(A20,"-","_"),".","_")</f>
        <v>AG4_4A6</v>
      </c>
      <c r="H20" s="35" t="s">
        <v>1102</v>
      </c>
      <c r="I20">
        <v>18</v>
      </c>
      <c r="J20">
        <v>10046</v>
      </c>
      <c r="K20" t="s">
        <v>411</v>
      </c>
      <c r="L20" t="s">
        <v>20</v>
      </c>
      <c r="M20" t="str">
        <f>A18</f>
        <v>AG4-4A5</v>
      </c>
      <c r="N20" t="s">
        <v>370</v>
      </c>
      <c r="O20" t="s">
        <v>387</v>
      </c>
      <c r="P20" t="s">
        <v>67</v>
      </c>
      <c r="Q20" t="str">
        <f>$B21</f>
        <v>AG4-4A6 Drive</v>
      </c>
      <c r="R20" t="s">
        <v>374</v>
      </c>
      <c r="S20" t="str">
        <f>$B21</f>
        <v>AG4-4A6 Drive</v>
      </c>
      <c r="T20" s="25" t="s">
        <v>1156</v>
      </c>
      <c r="U20" s="25" t="s">
        <v>1282</v>
      </c>
    </row>
    <row r="21" spans="1:21" x14ac:dyDescent="0.25">
      <c r="A21" s="11"/>
      <c r="B21" t="str">
        <f>A20&amp;" Drive"</f>
        <v>AG4-4A6 Drive</v>
      </c>
      <c r="C21" t="str">
        <f>A20</f>
        <v>AG4-4A6</v>
      </c>
      <c r="D21" t="s">
        <v>819</v>
      </c>
      <c r="E21" t="str">
        <f>E20</f>
        <v>AG4_4A6</v>
      </c>
      <c r="H21" s="35" t="s">
        <v>1059</v>
      </c>
      <c r="J21">
        <v>10046</v>
      </c>
      <c r="K21" t="s">
        <v>411</v>
      </c>
      <c r="N21" t="s">
        <v>20</v>
      </c>
      <c r="O21" t="str">
        <f>B19</f>
        <v>AG4-4A5 Drive</v>
      </c>
    </row>
    <row r="22" spans="1:21" x14ac:dyDescent="0.25">
      <c r="A22" s="11" t="s">
        <v>405</v>
      </c>
      <c r="B22" t="str">
        <f>"Flotation Cell Agitator "&amp;RIGHT(A22,2)</f>
        <v>Flotation Cell Agitator B1</v>
      </c>
      <c r="C22" s="25" t="s">
        <v>1365</v>
      </c>
      <c r="D22" t="s">
        <v>158</v>
      </c>
      <c r="E22" t="str">
        <f t="shared" ref="E22" si="7">SUBSTITUTE(SUBSTITUTE(A22,"-","_"),".","_")</f>
        <v>AG4_4B1</v>
      </c>
      <c r="H22" s="35" t="s">
        <v>1106</v>
      </c>
      <c r="I22">
        <v>19</v>
      </c>
      <c r="J22">
        <v>10046</v>
      </c>
      <c r="K22" t="s">
        <v>345</v>
      </c>
      <c r="L22" t="s">
        <v>370</v>
      </c>
      <c r="M22" t="s">
        <v>399</v>
      </c>
      <c r="N22" t="s">
        <v>67</v>
      </c>
      <c r="O22" t="str">
        <f>$B23</f>
        <v>AG4-4B1 Drive</v>
      </c>
      <c r="P22" t="s">
        <v>374</v>
      </c>
      <c r="Q22" t="str">
        <f>$B23</f>
        <v>AG4-4B1 Drive</v>
      </c>
      <c r="R22" s="25" t="s">
        <v>1156</v>
      </c>
      <c r="S22" s="25" t="s">
        <v>1283</v>
      </c>
    </row>
    <row r="23" spans="1:21" x14ac:dyDescent="0.25">
      <c r="A23" s="11"/>
      <c r="B23" t="str">
        <f>A22&amp;" Drive"</f>
        <v>AG4-4B1 Drive</v>
      </c>
      <c r="C23" t="str">
        <f>A22</f>
        <v>AG4-4B1</v>
      </c>
      <c r="D23" t="s">
        <v>819</v>
      </c>
      <c r="E23" t="str">
        <f>E22</f>
        <v>AG4_4B1</v>
      </c>
      <c r="H23" s="35" t="s">
        <v>1059</v>
      </c>
      <c r="J23">
        <v>10046</v>
      </c>
      <c r="K23" t="s">
        <v>345</v>
      </c>
    </row>
    <row r="24" spans="1:21" x14ac:dyDescent="0.25">
      <c r="A24" s="11" t="s">
        <v>406</v>
      </c>
      <c r="B24" t="str">
        <f>"Flotation Cell Agitator "&amp;RIGHT(A24,2)</f>
        <v>Flotation Cell Agitator B2</v>
      </c>
      <c r="C24" s="25" t="s">
        <v>1365</v>
      </c>
      <c r="D24" t="s">
        <v>158</v>
      </c>
      <c r="E24" t="str">
        <f t="shared" ref="E24" si="8">SUBSTITUTE(SUBSTITUTE(A24,"-","_"),".","_")</f>
        <v>AG4_4B2</v>
      </c>
      <c r="H24" s="35" t="s">
        <v>1108</v>
      </c>
      <c r="I24">
        <v>20</v>
      </c>
      <c r="J24">
        <v>10046</v>
      </c>
      <c r="K24" t="s">
        <v>345</v>
      </c>
      <c r="L24" t="s">
        <v>20</v>
      </c>
      <c r="M24" t="str">
        <f>A22</f>
        <v>AG4-4B1</v>
      </c>
      <c r="N24" t="s">
        <v>370</v>
      </c>
      <c r="O24" t="s">
        <v>400</v>
      </c>
      <c r="P24" t="s">
        <v>67</v>
      </c>
      <c r="Q24" t="str">
        <f>$B25</f>
        <v>AG4-4B2 Drive</v>
      </c>
      <c r="R24" t="s">
        <v>374</v>
      </c>
      <c r="S24" t="str">
        <f>$B25</f>
        <v>AG4-4B2 Drive</v>
      </c>
      <c r="T24" s="25" t="s">
        <v>1156</v>
      </c>
      <c r="U24" s="25" t="s">
        <v>1283</v>
      </c>
    </row>
    <row r="25" spans="1:21" x14ac:dyDescent="0.25">
      <c r="A25" s="11"/>
      <c r="B25" t="str">
        <f>A24&amp;" Drive"</f>
        <v>AG4-4B2 Drive</v>
      </c>
      <c r="C25" t="str">
        <f>A24</f>
        <v>AG4-4B2</v>
      </c>
      <c r="D25" t="s">
        <v>819</v>
      </c>
      <c r="E25" t="str">
        <f>E24</f>
        <v>AG4_4B2</v>
      </c>
      <c r="H25" s="35" t="s">
        <v>1059</v>
      </c>
      <c r="J25">
        <v>10046</v>
      </c>
      <c r="K25" t="s">
        <v>345</v>
      </c>
      <c r="N25" t="s">
        <v>20</v>
      </c>
      <c r="O25" t="str">
        <f>B23</f>
        <v>AG4-4B1 Drive</v>
      </c>
    </row>
    <row r="26" spans="1:21" x14ac:dyDescent="0.25">
      <c r="A26" s="11" t="s">
        <v>407</v>
      </c>
      <c r="B26" t="str">
        <f>"Flotation Cell Agitator "&amp;RIGHT(A26,2)</f>
        <v>Flotation Cell Agitator B3</v>
      </c>
      <c r="C26" s="25" t="s">
        <v>1365</v>
      </c>
      <c r="D26" t="s">
        <v>158</v>
      </c>
      <c r="E26" t="str">
        <f t="shared" ref="E26" si="9">SUBSTITUTE(SUBSTITUTE(A26,"-","_"),".","_")</f>
        <v>AG4_4B3</v>
      </c>
      <c r="H26" s="35" t="s">
        <v>1110</v>
      </c>
      <c r="I26">
        <v>21</v>
      </c>
      <c r="J26">
        <v>10046</v>
      </c>
      <c r="K26" t="s">
        <v>363</v>
      </c>
      <c r="L26" t="s">
        <v>20</v>
      </c>
      <c r="M26" t="str">
        <f>A24</f>
        <v>AG4-4B2</v>
      </c>
      <c r="N26" t="s">
        <v>370</v>
      </c>
      <c r="O26" t="s">
        <v>401</v>
      </c>
      <c r="P26" t="s">
        <v>67</v>
      </c>
      <c r="Q26" t="str">
        <f>$B27</f>
        <v>AG4-4B3 Drive</v>
      </c>
      <c r="R26" t="s">
        <v>374</v>
      </c>
      <c r="S26" t="str">
        <f>$B27</f>
        <v>AG4-4B3 Drive</v>
      </c>
      <c r="T26" s="25" t="s">
        <v>1156</v>
      </c>
      <c r="U26" s="25" t="s">
        <v>1283</v>
      </c>
    </row>
    <row r="27" spans="1:21" x14ac:dyDescent="0.25">
      <c r="A27" s="11"/>
      <c r="B27" t="str">
        <f>A26&amp;" Drive"</f>
        <v>AG4-4B3 Drive</v>
      </c>
      <c r="C27" t="str">
        <f>A26</f>
        <v>AG4-4B3</v>
      </c>
      <c r="D27" t="s">
        <v>819</v>
      </c>
      <c r="E27" t="str">
        <f>E26</f>
        <v>AG4_4B3</v>
      </c>
      <c r="H27" s="35" t="s">
        <v>1059</v>
      </c>
      <c r="J27">
        <v>10046</v>
      </c>
      <c r="K27" t="s">
        <v>363</v>
      </c>
      <c r="N27" t="s">
        <v>20</v>
      </c>
      <c r="O27" t="str">
        <f>B25</f>
        <v>AG4-4B2 Drive</v>
      </c>
    </row>
    <row r="28" spans="1:21" x14ac:dyDescent="0.25">
      <c r="A28" s="11" t="s">
        <v>408</v>
      </c>
      <c r="B28" t="str">
        <f>"Flotation Cell Agitator "&amp;RIGHT(A28,2)</f>
        <v>Flotation Cell Agitator B4</v>
      </c>
      <c r="C28" s="25" t="s">
        <v>1362</v>
      </c>
      <c r="D28" t="s">
        <v>158</v>
      </c>
      <c r="E28" t="str">
        <f t="shared" ref="E28" si="10">SUBSTITUTE(SUBSTITUTE(A28,"-","_"),".","_")</f>
        <v>AG4_4B4</v>
      </c>
      <c r="H28" s="35" t="s">
        <v>1112</v>
      </c>
      <c r="I28">
        <v>22</v>
      </c>
      <c r="J28">
        <v>10046</v>
      </c>
      <c r="K28" t="s">
        <v>362</v>
      </c>
      <c r="L28" t="s">
        <v>20</v>
      </c>
      <c r="M28" t="str">
        <f>A26</f>
        <v>AG4-4B3</v>
      </c>
      <c r="N28" t="s">
        <v>370</v>
      </c>
      <c r="O28" t="s">
        <v>402</v>
      </c>
      <c r="P28" t="s">
        <v>67</v>
      </c>
      <c r="Q28" t="str">
        <f>$B29</f>
        <v>AG4-4B4 Drive</v>
      </c>
      <c r="R28" t="s">
        <v>374</v>
      </c>
      <c r="S28" t="str">
        <f>$B29</f>
        <v>AG4-4B4 Drive</v>
      </c>
      <c r="T28" s="25" t="s">
        <v>1156</v>
      </c>
      <c r="U28" s="25" t="s">
        <v>1284</v>
      </c>
    </row>
    <row r="29" spans="1:21" x14ac:dyDescent="0.25">
      <c r="A29" s="11"/>
      <c r="B29" t="str">
        <f>A28&amp;" Drive"</f>
        <v>AG4-4B4 Drive</v>
      </c>
      <c r="C29" t="str">
        <f>A28</f>
        <v>AG4-4B4</v>
      </c>
      <c r="D29" t="s">
        <v>819</v>
      </c>
      <c r="E29" t="str">
        <f>E28</f>
        <v>AG4_4B4</v>
      </c>
      <c r="H29" s="35" t="s">
        <v>1059</v>
      </c>
      <c r="J29">
        <v>10046</v>
      </c>
      <c r="K29" t="s">
        <v>362</v>
      </c>
      <c r="N29" t="s">
        <v>20</v>
      </c>
      <c r="O29" t="str">
        <f>B27</f>
        <v>AG4-4B3 Drive</v>
      </c>
    </row>
    <row r="30" spans="1:21" x14ac:dyDescent="0.25">
      <c r="A30" s="11" t="s">
        <v>409</v>
      </c>
      <c r="B30" t="str">
        <f>"Flotation Cell Agitator "&amp;RIGHT(A30,2)</f>
        <v>Flotation Cell Agitator B5</v>
      </c>
      <c r="C30" s="25" t="s">
        <v>1362</v>
      </c>
      <c r="D30" t="s">
        <v>158</v>
      </c>
      <c r="E30" t="str">
        <f t="shared" ref="E30" si="11">SUBSTITUTE(SUBSTITUTE(A30,"-","_"),".","_")</f>
        <v>AG4_4B5</v>
      </c>
      <c r="H30" s="35" t="s">
        <v>1114</v>
      </c>
      <c r="I30">
        <v>23</v>
      </c>
      <c r="J30">
        <v>10046</v>
      </c>
      <c r="K30" t="s">
        <v>366</v>
      </c>
      <c r="L30" t="s">
        <v>20</v>
      </c>
      <c r="M30" t="str">
        <f>A28</f>
        <v>AG4-4B4</v>
      </c>
      <c r="N30" t="s">
        <v>370</v>
      </c>
      <c r="O30" t="s">
        <v>403</v>
      </c>
      <c r="P30" t="s">
        <v>67</v>
      </c>
      <c r="Q30" t="str">
        <f>$B31</f>
        <v>AG4-4B5 Drive</v>
      </c>
      <c r="R30" t="s">
        <v>374</v>
      </c>
      <c r="S30" t="str">
        <f>$B31</f>
        <v>AG4-4B5 Drive</v>
      </c>
      <c r="T30" s="25" t="s">
        <v>1156</v>
      </c>
      <c r="U30" s="25" t="s">
        <v>1284</v>
      </c>
    </row>
    <row r="31" spans="1:21" x14ac:dyDescent="0.25">
      <c r="A31" s="11"/>
      <c r="B31" t="str">
        <f>A30&amp;" Drive"</f>
        <v>AG4-4B5 Drive</v>
      </c>
      <c r="C31" t="str">
        <f>A30</f>
        <v>AG4-4B5</v>
      </c>
      <c r="D31" t="s">
        <v>819</v>
      </c>
      <c r="E31" t="str">
        <f>E30</f>
        <v>AG4_4B5</v>
      </c>
      <c r="H31" s="35" t="s">
        <v>1059</v>
      </c>
      <c r="J31">
        <v>10046</v>
      </c>
      <c r="K31" t="s">
        <v>366</v>
      </c>
      <c r="N31" t="s">
        <v>20</v>
      </c>
      <c r="O31" t="str">
        <f>B29</f>
        <v>AG4-4B4 Drive</v>
      </c>
    </row>
    <row r="32" spans="1:21" x14ac:dyDescent="0.25">
      <c r="A32" s="11" t="s">
        <v>410</v>
      </c>
      <c r="B32" t="str">
        <f>"Flotation Cell Agitator "&amp;RIGHT(A32,2)</f>
        <v>Flotation Cell Agitator B6</v>
      </c>
      <c r="C32" s="25" t="s">
        <v>1362</v>
      </c>
      <c r="D32" t="s">
        <v>158</v>
      </c>
      <c r="E32" t="str">
        <f t="shared" ref="E32" si="12">SUBSTITUTE(SUBSTITUTE(A32,"-","_"),".","_")</f>
        <v>AG4_4B6</v>
      </c>
      <c r="H32" s="35" t="s">
        <v>1116</v>
      </c>
      <c r="I32">
        <v>24</v>
      </c>
      <c r="J32">
        <v>10046</v>
      </c>
      <c r="K32" t="s">
        <v>411</v>
      </c>
      <c r="L32" t="s">
        <v>20</v>
      </c>
      <c r="M32" t="str">
        <f>A30</f>
        <v>AG4-4B5</v>
      </c>
      <c r="N32" t="s">
        <v>370</v>
      </c>
      <c r="O32" t="s">
        <v>404</v>
      </c>
      <c r="P32" t="s">
        <v>67</v>
      </c>
      <c r="Q32" t="str">
        <f>$B33</f>
        <v>AG4-4B6 Drive</v>
      </c>
      <c r="R32" t="s">
        <v>374</v>
      </c>
      <c r="S32" t="str">
        <f>$B33</f>
        <v>AG4-4B6 Drive</v>
      </c>
      <c r="T32" s="25" t="s">
        <v>1156</v>
      </c>
      <c r="U32" s="25" t="s">
        <v>1284</v>
      </c>
    </row>
    <row r="33" spans="1:21" x14ac:dyDescent="0.25">
      <c r="A33" s="11"/>
      <c r="B33" t="str">
        <f>A32&amp;" Drive"</f>
        <v>AG4-4B6 Drive</v>
      </c>
      <c r="C33" t="str">
        <f>A32</f>
        <v>AG4-4B6</v>
      </c>
      <c r="D33" t="s">
        <v>819</v>
      </c>
      <c r="E33" t="str">
        <f>E32</f>
        <v>AG4_4B6</v>
      </c>
      <c r="H33" s="35" t="s">
        <v>1059</v>
      </c>
      <c r="J33">
        <v>10046</v>
      </c>
      <c r="K33" t="s">
        <v>411</v>
      </c>
      <c r="N33" t="s">
        <v>20</v>
      </c>
      <c r="O33" t="str">
        <f>B31</f>
        <v>AG4-4B5 Drive</v>
      </c>
    </row>
    <row r="34" spans="1:21" x14ac:dyDescent="0.25">
      <c r="A34" s="11" t="s">
        <v>212</v>
      </c>
      <c r="B34" t="s">
        <v>230</v>
      </c>
      <c r="C34" s="25" t="s">
        <v>1364</v>
      </c>
      <c r="D34" t="s">
        <v>158</v>
      </c>
      <c r="E34" t="str">
        <f t="shared" si="0"/>
        <v>AG4_4C1</v>
      </c>
      <c r="H34" s="35" t="s">
        <v>1042</v>
      </c>
      <c r="I34">
        <v>25</v>
      </c>
      <c r="J34">
        <v>10047</v>
      </c>
      <c r="K34" t="s">
        <v>362</v>
      </c>
      <c r="L34" t="s">
        <v>370</v>
      </c>
      <c r="M34" t="s">
        <v>211</v>
      </c>
      <c r="N34" t="s">
        <v>374</v>
      </c>
      <c r="O34" t="str">
        <f>$B35</f>
        <v>AG4-4C1 Drive</v>
      </c>
      <c r="P34" t="s">
        <v>67</v>
      </c>
      <c r="Q34" t="str">
        <f>$B35</f>
        <v>AG4-4C1 Drive</v>
      </c>
      <c r="R34" s="25" t="s">
        <v>1156</v>
      </c>
      <c r="S34" s="25" t="s">
        <v>1285</v>
      </c>
    </row>
    <row r="35" spans="1:21" x14ac:dyDescent="0.25">
      <c r="A35" s="11"/>
      <c r="B35" t="str">
        <f>A34&amp;" Drive"</f>
        <v>AG4-4C1 Drive</v>
      </c>
      <c r="C35" t="str">
        <f>A34</f>
        <v>AG4-4C1</v>
      </c>
      <c r="D35" t="s">
        <v>819</v>
      </c>
      <c r="E35" t="str">
        <f>E34</f>
        <v>AG4_4C1</v>
      </c>
      <c r="H35" s="35" t="s">
        <v>1059</v>
      </c>
      <c r="J35">
        <v>10047</v>
      </c>
      <c r="K35" t="s">
        <v>362</v>
      </c>
    </row>
    <row r="36" spans="1:21" x14ac:dyDescent="0.25">
      <c r="A36" s="11" t="s">
        <v>215</v>
      </c>
      <c r="B36" t="s">
        <v>231</v>
      </c>
      <c r="C36" s="25" t="s">
        <v>1364</v>
      </c>
      <c r="D36" t="s">
        <v>158</v>
      </c>
      <c r="E36" t="str">
        <f t="shared" si="0"/>
        <v>AG4_4C2</v>
      </c>
      <c r="H36" s="35" t="s">
        <v>1090</v>
      </c>
      <c r="I36">
        <v>26</v>
      </c>
      <c r="J36">
        <v>10047</v>
      </c>
      <c r="K36" t="s">
        <v>366</v>
      </c>
      <c r="L36" t="s">
        <v>20</v>
      </c>
      <c r="M36" t="s">
        <v>212</v>
      </c>
      <c r="N36" t="s">
        <v>370</v>
      </c>
      <c r="O36" t="s">
        <v>214</v>
      </c>
      <c r="P36" t="s">
        <v>67</v>
      </c>
      <c r="Q36" t="str">
        <f>$B37</f>
        <v>AG4-4C2 Drive</v>
      </c>
      <c r="R36" t="s">
        <v>374</v>
      </c>
      <c r="S36" t="str">
        <f>$B37</f>
        <v>AG4-4C2 Drive</v>
      </c>
      <c r="T36" s="25" t="s">
        <v>1156</v>
      </c>
      <c r="U36" s="25" t="s">
        <v>1285</v>
      </c>
    </row>
    <row r="37" spans="1:21" x14ac:dyDescent="0.25">
      <c r="A37" s="11"/>
      <c r="B37" t="str">
        <f>A36&amp;" Drive"</f>
        <v>AG4-4C2 Drive</v>
      </c>
      <c r="C37" t="str">
        <f>A36</f>
        <v>AG4-4C2</v>
      </c>
      <c r="D37" t="s">
        <v>819</v>
      </c>
      <c r="E37" t="str">
        <f>E36</f>
        <v>AG4_4C2</v>
      </c>
      <c r="H37" s="35" t="s">
        <v>1059</v>
      </c>
      <c r="J37">
        <v>10047</v>
      </c>
      <c r="K37" t="s">
        <v>362</v>
      </c>
      <c r="N37" t="s">
        <v>20</v>
      </c>
      <c r="O37" t="s">
        <v>913</v>
      </c>
    </row>
    <row r="38" spans="1:21" x14ac:dyDescent="0.25">
      <c r="A38" s="11" t="s">
        <v>217</v>
      </c>
      <c r="B38" t="s">
        <v>232</v>
      </c>
      <c r="C38" s="25" t="s">
        <v>1364</v>
      </c>
      <c r="D38" t="s">
        <v>158</v>
      </c>
      <c r="E38" t="str">
        <f t="shared" si="0"/>
        <v>AG4_4C3</v>
      </c>
      <c r="H38" s="35" t="s">
        <v>1089</v>
      </c>
      <c r="I38">
        <v>27</v>
      </c>
      <c r="J38">
        <v>10047</v>
      </c>
      <c r="K38" t="s">
        <v>360</v>
      </c>
      <c r="L38" t="s">
        <v>20</v>
      </c>
      <c r="M38" t="s">
        <v>215</v>
      </c>
      <c r="N38" t="s">
        <v>370</v>
      </c>
      <c r="O38" t="s">
        <v>216</v>
      </c>
      <c r="P38" t="s">
        <v>67</v>
      </c>
      <c r="Q38" t="str">
        <f>$B39</f>
        <v>AG4-4C3 Drive</v>
      </c>
      <c r="R38" t="s">
        <v>374</v>
      </c>
      <c r="S38" t="str">
        <f>$B39</f>
        <v>AG4-4C3 Drive</v>
      </c>
      <c r="T38" s="25" t="s">
        <v>1156</v>
      </c>
      <c r="U38" s="25" t="s">
        <v>1285</v>
      </c>
    </row>
    <row r="39" spans="1:21" x14ac:dyDescent="0.25">
      <c r="A39" s="11"/>
      <c r="B39" t="str">
        <f>A38&amp;" Drive"</f>
        <v>AG4-4C3 Drive</v>
      </c>
      <c r="C39" t="str">
        <f>A38</f>
        <v>AG4-4C3</v>
      </c>
      <c r="D39" t="s">
        <v>819</v>
      </c>
      <c r="E39" t="str">
        <f>E38</f>
        <v>AG4_4C3</v>
      </c>
      <c r="H39" s="35" t="s">
        <v>1059</v>
      </c>
      <c r="J39">
        <v>10047</v>
      </c>
      <c r="K39" t="s">
        <v>360</v>
      </c>
      <c r="N39" t="s">
        <v>20</v>
      </c>
      <c r="O39" t="str">
        <f>B37</f>
        <v>AG4-4C2 Drive</v>
      </c>
    </row>
    <row r="40" spans="1:21" x14ac:dyDescent="0.25">
      <c r="A40" s="11" t="s">
        <v>354</v>
      </c>
      <c r="B40" t="s">
        <v>357</v>
      </c>
      <c r="C40" s="25" t="s">
        <v>1363</v>
      </c>
      <c r="D40" t="s">
        <v>158</v>
      </c>
      <c r="E40" t="str">
        <f t="shared" ref="E40:E47" si="13">SUBSTITUTE(SUBSTITUTE(A40,"-","_"),".","_")</f>
        <v>AG4_4C4</v>
      </c>
      <c r="H40" s="35" t="s">
        <v>1088</v>
      </c>
      <c r="I40">
        <v>28</v>
      </c>
      <c r="J40">
        <v>10047</v>
      </c>
      <c r="K40" t="s">
        <v>367</v>
      </c>
      <c r="L40" t="s">
        <v>20</v>
      </c>
      <c r="M40" t="s">
        <v>217</v>
      </c>
      <c r="N40" t="s">
        <v>370</v>
      </c>
      <c r="O40" t="s">
        <v>371</v>
      </c>
      <c r="P40" t="s">
        <v>67</v>
      </c>
      <c r="Q40" t="str">
        <f>$B41</f>
        <v>AG4-4C4 Drive</v>
      </c>
      <c r="R40" t="s">
        <v>374</v>
      </c>
      <c r="S40" t="str">
        <f>$B41</f>
        <v>AG4-4C4 Drive</v>
      </c>
      <c r="T40" s="25" t="s">
        <v>1156</v>
      </c>
      <c r="U40" s="25" t="s">
        <v>1286</v>
      </c>
    </row>
    <row r="41" spans="1:21" x14ac:dyDescent="0.25">
      <c r="A41" s="11"/>
      <c r="B41" t="str">
        <f>A40&amp;" Drive"</f>
        <v>AG4-4C4 Drive</v>
      </c>
      <c r="C41" t="str">
        <f>A40</f>
        <v>AG4-4C4</v>
      </c>
      <c r="D41" t="s">
        <v>819</v>
      </c>
      <c r="E41" t="str">
        <f>E40</f>
        <v>AG4_4C4</v>
      </c>
      <c r="H41" s="35" t="s">
        <v>1059</v>
      </c>
      <c r="J41">
        <v>10047</v>
      </c>
      <c r="K41" t="s">
        <v>367</v>
      </c>
      <c r="N41" t="s">
        <v>20</v>
      </c>
      <c r="O41" t="str">
        <f>B39</f>
        <v>AG4-4C3 Drive</v>
      </c>
    </row>
    <row r="42" spans="1:21" x14ac:dyDescent="0.25">
      <c r="A42" s="11" t="s">
        <v>355</v>
      </c>
      <c r="B42" t="s">
        <v>358</v>
      </c>
      <c r="C42" s="25" t="s">
        <v>1363</v>
      </c>
      <c r="D42" t="s">
        <v>158</v>
      </c>
      <c r="E42" t="str">
        <f t="shared" si="13"/>
        <v>AG4_4C5</v>
      </c>
      <c r="H42" s="35" t="s">
        <v>1087</v>
      </c>
      <c r="I42">
        <v>29</v>
      </c>
      <c r="J42">
        <v>10047</v>
      </c>
      <c r="K42" t="s">
        <v>368</v>
      </c>
      <c r="L42" t="s">
        <v>20</v>
      </c>
      <c r="M42" t="s">
        <v>354</v>
      </c>
      <c r="N42" t="s">
        <v>370</v>
      </c>
      <c r="O42" t="s">
        <v>372</v>
      </c>
      <c r="P42" t="s">
        <v>67</v>
      </c>
      <c r="Q42" t="str">
        <f>$B43</f>
        <v>AG4-4C5 Drive</v>
      </c>
      <c r="R42" t="s">
        <v>374</v>
      </c>
      <c r="S42" t="str">
        <f>$B43</f>
        <v>AG4-4C5 Drive</v>
      </c>
      <c r="T42" s="25" t="s">
        <v>1156</v>
      </c>
      <c r="U42" s="25" t="s">
        <v>1286</v>
      </c>
    </row>
    <row r="43" spans="1:21" x14ac:dyDescent="0.25">
      <c r="A43" s="11"/>
      <c r="B43" t="str">
        <f>A42&amp;" Drive"</f>
        <v>AG4-4C5 Drive</v>
      </c>
      <c r="C43" t="str">
        <f>A42</f>
        <v>AG4-4C5</v>
      </c>
      <c r="D43" t="s">
        <v>819</v>
      </c>
      <c r="E43" t="str">
        <f>E42</f>
        <v>AG4_4C5</v>
      </c>
      <c r="H43" s="35" t="s">
        <v>1059</v>
      </c>
      <c r="J43">
        <v>10047</v>
      </c>
      <c r="K43" t="s">
        <v>368</v>
      </c>
      <c r="N43" t="s">
        <v>20</v>
      </c>
      <c r="O43" t="str">
        <f>B41</f>
        <v>AG4-4C4 Drive</v>
      </c>
    </row>
    <row r="44" spans="1:21" x14ac:dyDescent="0.25">
      <c r="A44" s="11" t="s">
        <v>356</v>
      </c>
      <c r="B44" t="s">
        <v>359</v>
      </c>
      <c r="C44" s="25" t="s">
        <v>1363</v>
      </c>
      <c r="D44" t="s">
        <v>158</v>
      </c>
      <c r="E44" t="str">
        <f t="shared" si="13"/>
        <v>AG4_4C6</v>
      </c>
      <c r="H44" s="35" t="s">
        <v>1086</v>
      </c>
      <c r="I44">
        <v>30</v>
      </c>
      <c r="J44">
        <v>10047</v>
      </c>
      <c r="K44" t="s">
        <v>369</v>
      </c>
      <c r="L44" t="s">
        <v>20</v>
      </c>
      <c r="M44" t="s">
        <v>355</v>
      </c>
      <c r="N44" t="s">
        <v>370</v>
      </c>
      <c r="O44" t="s">
        <v>373</v>
      </c>
      <c r="P44" t="s">
        <v>67</v>
      </c>
      <c r="Q44" t="str">
        <f>$B45</f>
        <v>AG4-4C6 Drive</v>
      </c>
      <c r="R44" t="s">
        <v>374</v>
      </c>
      <c r="S44" t="str">
        <f>$B45</f>
        <v>AG4-4C6 Drive</v>
      </c>
      <c r="T44" s="25" t="s">
        <v>1156</v>
      </c>
      <c r="U44" s="25" t="s">
        <v>1286</v>
      </c>
    </row>
    <row r="45" spans="1:21" x14ac:dyDescent="0.25">
      <c r="A45" s="11"/>
      <c r="B45" t="str">
        <f>A44&amp;" Drive"</f>
        <v>AG4-4C6 Drive</v>
      </c>
      <c r="C45" t="str">
        <f>A44</f>
        <v>AG4-4C6</v>
      </c>
      <c r="D45" t="s">
        <v>819</v>
      </c>
      <c r="E45" t="str">
        <f>E44</f>
        <v>AG4_4C6</v>
      </c>
      <c r="H45" s="35" t="s">
        <v>1059</v>
      </c>
      <c r="J45">
        <v>10047</v>
      </c>
      <c r="K45" t="s">
        <v>369</v>
      </c>
      <c r="N45" t="s">
        <v>20</v>
      </c>
      <c r="O45" t="str">
        <f>B43</f>
        <v>AG4-4C5 Drive</v>
      </c>
    </row>
    <row r="46" spans="1:21" x14ac:dyDescent="0.25">
      <c r="A46" s="11" t="s">
        <v>468</v>
      </c>
      <c r="B46" s="25" t="s">
        <v>1407</v>
      </c>
      <c r="C46" s="25" t="s">
        <v>31</v>
      </c>
      <c r="D46" t="s">
        <v>469</v>
      </c>
      <c r="E46" t="str">
        <f t="shared" si="13"/>
        <v>AT4_14_1</v>
      </c>
      <c r="H46" s="35" t="s">
        <v>1059</v>
      </c>
      <c r="J46">
        <v>10022</v>
      </c>
      <c r="K46" t="s">
        <v>369</v>
      </c>
    </row>
    <row r="47" spans="1:21" x14ac:dyDescent="0.25">
      <c r="A47" s="11" t="s">
        <v>471</v>
      </c>
      <c r="B47" s="25" t="s">
        <v>1408</v>
      </c>
      <c r="C47" s="25" t="s">
        <v>334</v>
      </c>
      <c r="D47" t="s">
        <v>469</v>
      </c>
      <c r="E47" t="str">
        <f t="shared" si="13"/>
        <v>AT4_38_1</v>
      </c>
      <c r="H47" s="35" t="s">
        <v>1059</v>
      </c>
      <c r="J47">
        <v>10026</v>
      </c>
      <c r="K47" t="s">
        <v>472</v>
      </c>
    </row>
    <row r="48" spans="1:21" x14ac:dyDescent="0.25">
      <c r="A48" s="10" t="s">
        <v>58</v>
      </c>
      <c r="B48" t="s">
        <v>59</v>
      </c>
      <c r="C48" t="s">
        <v>441</v>
      </c>
      <c r="D48" t="s">
        <v>74</v>
      </c>
      <c r="E48" t="str">
        <f t="shared" si="0"/>
        <v>BX3_13C</v>
      </c>
      <c r="H48" s="35" t="s">
        <v>1059</v>
      </c>
    </row>
    <row r="49" spans="1:24" x14ac:dyDescent="0.25">
      <c r="A49" s="11" t="s">
        <v>473</v>
      </c>
      <c r="B49" t="s">
        <v>474</v>
      </c>
      <c r="C49" t="s">
        <v>441</v>
      </c>
      <c r="D49" t="s">
        <v>74</v>
      </c>
      <c r="E49" t="str">
        <f t="shared" ref="E49" si="14">SUBSTITUTE(SUBSTITUTE(A49,"-","_"),".","_")</f>
        <v>BX3_14</v>
      </c>
      <c r="H49" s="35" t="s">
        <v>1059</v>
      </c>
      <c r="J49">
        <v>10014</v>
      </c>
      <c r="K49" t="s">
        <v>421</v>
      </c>
    </row>
    <row r="50" spans="1:24" x14ac:dyDescent="0.25">
      <c r="A50" s="11" t="s">
        <v>34</v>
      </c>
      <c r="B50" s="25" t="s">
        <v>1428</v>
      </c>
      <c r="C50" s="25" t="s">
        <v>1412</v>
      </c>
      <c r="D50" t="s">
        <v>74</v>
      </c>
      <c r="E50" t="str">
        <f t="shared" si="0"/>
        <v>BX4_13A</v>
      </c>
      <c r="H50" s="35" t="s">
        <v>1059</v>
      </c>
      <c r="J50">
        <v>10022</v>
      </c>
      <c r="K50" t="s">
        <v>367</v>
      </c>
      <c r="L50" t="s">
        <v>1598</v>
      </c>
      <c r="M50" t="s">
        <v>39</v>
      </c>
    </row>
    <row r="51" spans="1:24" x14ac:dyDescent="0.25">
      <c r="A51" s="11" t="s">
        <v>75</v>
      </c>
      <c r="B51" s="25" t="s">
        <v>1429</v>
      </c>
      <c r="C51" s="25" t="s">
        <v>1412</v>
      </c>
      <c r="D51" t="s">
        <v>74</v>
      </c>
      <c r="E51" t="str">
        <f t="shared" si="0"/>
        <v>BX4_13B</v>
      </c>
      <c r="H51" s="35" t="s">
        <v>1059</v>
      </c>
      <c r="J51">
        <v>10022</v>
      </c>
      <c r="K51" t="s">
        <v>420</v>
      </c>
      <c r="L51" t="s">
        <v>1599</v>
      </c>
      <c r="M51" t="s">
        <v>39</v>
      </c>
    </row>
    <row r="52" spans="1:24" x14ac:dyDescent="0.25">
      <c r="A52" s="11" t="s">
        <v>293</v>
      </c>
      <c r="B52" t="s">
        <v>296</v>
      </c>
      <c r="C52" s="25" t="s">
        <v>1411</v>
      </c>
      <c r="D52" t="s">
        <v>49</v>
      </c>
      <c r="E52" t="str">
        <f t="shared" si="0"/>
        <v>BX4_32A</v>
      </c>
      <c r="H52" s="35" t="s">
        <v>1223</v>
      </c>
      <c r="J52">
        <v>10027</v>
      </c>
      <c r="K52" t="s">
        <v>475</v>
      </c>
      <c r="L52" t="s">
        <v>1600</v>
      </c>
      <c r="M52" t="s">
        <v>1133</v>
      </c>
    </row>
    <row r="53" spans="1:24" x14ac:dyDescent="0.25">
      <c r="A53" s="11" t="s">
        <v>476</v>
      </c>
      <c r="B53" t="s">
        <v>477</v>
      </c>
      <c r="C53" s="25" t="s">
        <v>1411</v>
      </c>
      <c r="D53" t="s">
        <v>49</v>
      </c>
      <c r="E53" t="str">
        <f t="shared" ref="E53" si="15">SUBSTITUTE(SUBSTITUTE(A53,"-","_"),".","_")</f>
        <v>BX4_32B</v>
      </c>
      <c r="H53" s="35" t="s">
        <v>1059</v>
      </c>
      <c r="J53">
        <v>10027</v>
      </c>
      <c r="K53" t="s">
        <v>478</v>
      </c>
      <c r="L53" s="25" t="s">
        <v>1600</v>
      </c>
      <c r="M53" s="25" t="s">
        <v>248</v>
      </c>
      <c r="N53" s="25" t="s">
        <v>67</v>
      </c>
      <c r="O53" s="25" t="s">
        <v>1409</v>
      </c>
      <c r="V53" s="25" t="s">
        <v>1418</v>
      </c>
      <c r="W53">
        <v>0</v>
      </c>
    </row>
    <row r="54" spans="1:24" x14ac:dyDescent="0.25">
      <c r="A54" s="11" t="s">
        <v>265</v>
      </c>
      <c r="B54" t="s">
        <v>266</v>
      </c>
      <c r="C54" s="25" t="s">
        <v>1411</v>
      </c>
      <c r="D54" t="s">
        <v>481</v>
      </c>
      <c r="E54" t="str">
        <f t="shared" si="0"/>
        <v>CH4_32C</v>
      </c>
      <c r="H54" s="35" t="s">
        <v>1059</v>
      </c>
      <c r="J54">
        <v>10027</v>
      </c>
      <c r="K54" t="s">
        <v>362</v>
      </c>
      <c r="L54" t="s">
        <v>1601</v>
      </c>
      <c r="M54" t="s">
        <v>413</v>
      </c>
      <c r="N54" t="s">
        <v>20</v>
      </c>
      <c r="O54" t="s">
        <v>480</v>
      </c>
    </row>
    <row r="55" spans="1:24" x14ac:dyDescent="0.25">
      <c r="A55" s="11" t="s">
        <v>480</v>
      </c>
      <c r="B55" t="s">
        <v>479</v>
      </c>
      <c r="C55" s="25" t="s">
        <v>1411</v>
      </c>
      <c r="D55" t="s">
        <v>481</v>
      </c>
      <c r="E55" t="str">
        <f t="shared" si="0"/>
        <v>CH4_32A</v>
      </c>
      <c r="H55" s="35" t="s">
        <v>1059</v>
      </c>
      <c r="J55">
        <v>10027</v>
      </c>
      <c r="K55" t="s">
        <v>442</v>
      </c>
      <c r="L55" t="s">
        <v>1601</v>
      </c>
      <c r="M55" t="s">
        <v>264</v>
      </c>
    </row>
    <row r="56" spans="1:24" x14ac:dyDescent="0.25">
      <c r="A56" s="11" t="s">
        <v>302</v>
      </c>
      <c r="B56" t="s">
        <v>311</v>
      </c>
      <c r="C56" s="25" t="s">
        <v>1411</v>
      </c>
      <c r="D56" t="s">
        <v>481</v>
      </c>
      <c r="E56" t="str">
        <f t="shared" si="0"/>
        <v>CH4_34</v>
      </c>
      <c r="H56" s="35" t="s">
        <v>1059</v>
      </c>
      <c r="J56">
        <v>10026</v>
      </c>
      <c r="K56" t="s">
        <v>420</v>
      </c>
      <c r="L56" t="s">
        <v>54</v>
      </c>
      <c r="M56" t="s">
        <v>312</v>
      </c>
    </row>
    <row r="57" spans="1:24" x14ac:dyDescent="0.25">
      <c r="A57" s="11" t="s">
        <v>482</v>
      </c>
      <c r="B57" t="s">
        <v>484</v>
      </c>
      <c r="C57" t="s">
        <v>381</v>
      </c>
      <c r="D57" t="s">
        <v>486</v>
      </c>
      <c r="E57" t="str">
        <f t="shared" ref="E57" si="16">SUBSTITUTE(SUBSTITUTE(A57,"-","_"),".","_")</f>
        <v>CT4_4A_1</v>
      </c>
      <c r="H57" s="35" t="s">
        <v>1059</v>
      </c>
      <c r="J57">
        <v>10046</v>
      </c>
      <c r="K57" t="s">
        <v>421</v>
      </c>
    </row>
    <row r="58" spans="1:24" x14ac:dyDescent="0.25">
      <c r="A58" s="11" t="s">
        <v>483</v>
      </c>
      <c r="B58" t="s">
        <v>485</v>
      </c>
      <c r="C58" t="s">
        <v>412</v>
      </c>
      <c r="D58" t="s">
        <v>486</v>
      </c>
      <c r="E58" t="str">
        <f t="shared" ref="E58" si="17">SUBSTITUTE(SUBSTITUTE(A58,"-","_"),".","_")</f>
        <v>CT4_4B_1</v>
      </c>
      <c r="H58" s="35" t="s">
        <v>1059</v>
      </c>
      <c r="J58">
        <v>10046</v>
      </c>
      <c r="K58" t="s">
        <v>487</v>
      </c>
    </row>
    <row r="59" spans="1:24" x14ac:dyDescent="0.25">
      <c r="A59" s="11" t="s">
        <v>132</v>
      </c>
      <c r="B59" t="s">
        <v>133</v>
      </c>
      <c r="C59" t="s">
        <v>353</v>
      </c>
      <c r="D59" t="s">
        <v>486</v>
      </c>
      <c r="E59" t="str">
        <f t="shared" si="0"/>
        <v>CT4_4C_1</v>
      </c>
      <c r="H59" s="35" t="s">
        <v>1059</v>
      </c>
      <c r="J59">
        <v>10047</v>
      </c>
      <c r="K59" t="s">
        <v>488</v>
      </c>
    </row>
    <row r="60" spans="1:24" x14ac:dyDescent="0.25">
      <c r="A60" s="11" t="s">
        <v>489</v>
      </c>
      <c r="B60" t="s">
        <v>281</v>
      </c>
      <c r="C60" t="s">
        <v>434</v>
      </c>
      <c r="D60" t="s">
        <v>41</v>
      </c>
      <c r="E60" t="str">
        <f t="shared" si="0"/>
        <v>CY3_10A_1</v>
      </c>
      <c r="H60" s="35" t="s">
        <v>1259</v>
      </c>
      <c r="J60">
        <v>10012</v>
      </c>
      <c r="K60" t="s">
        <v>367</v>
      </c>
      <c r="L60" t="s">
        <v>1602</v>
      </c>
      <c r="M60" t="s">
        <v>76</v>
      </c>
    </row>
    <row r="61" spans="1:24" x14ac:dyDescent="0.25">
      <c r="A61" s="11" t="s">
        <v>490</v>
      </c>
      <c r="B61" t="s">
        <v>282</v>
      </c>
      <c r="C61" t="s">
        <v>434</v>
      </c>
      <c r="D61" t="s">
        <v>41</v>
      </c>
      <c r="E61" t="str">
        <f t="shared" si="0"/>
        <v>CY3_10A_2</v>
      </c>
      <c r="H61" s="35" t="s">
        <v>1256</v>
      </c>
      <c r="J61">
        <v>10012</v>
      </c>
      <c r="K61" t="s">
        <v>369</v>
      </c>
      <c r="L61" t="s">
        <v>20</v>
      </c>
      <c r="M61" t="s">
        <v>489</v>
      </c>
      <c r="N61" t="s">
        <v>1602</v>
      </c>
      <c r="O61" t="s">
        <v>79</v>
      </c>
    </row>
    <row r="62" spans="1:24" x14ac:dyDescent="0.25">
      <c r="A62" s="11" t="s">
        <v>491</v>
      </c>
      <c r="B62" t="s">
        <v>493</v>
      </c>
      <c r="C62" t="s">
        <v>435</v>
      </c>
      <c r="D62" t="s">
        <v>41</v>
      </c>
      <c r="E62" t="str">
        <f t="shared" ref="E62:E64" si="18">SUBSTITUTE(SUBSTITUTE(A62,"-","_"),".","_")</f>
        <v>CY3_10B_1</v>
      </c>
      <c r="H62" s="35" t="s">
        <v>1244</v>
      </c>
      <c r="J62">
        <v>10013</v>
      </c>
      <c r="K62" t="s">
        <v>367</v>
      </c>
      <c r="L62" t="s">
        <v>1602</v>
      </c>
      <c r="M62" t="s">
        <v>76</v>
      </c>
    </row>
    <row r="63" spans="1:24" x14ac:dyDescent="0.25">
      <c r="A63" s="11" t="s">
        <v>492</v>
      </c>
      <c r="B63" t="s">
        <v>494</v>
      </c>
      <c r="C63" t="s">
        <v>435</v>
      </c>
      <c r="D63" t="s">
        <v>41</v>
      </c>
      <c r="E63" t="str">
        <f t="shared" si="18"/>
        <v>CY3_10B_2</v>
      </c>
      <c r="H63" s="35" t="s">
        <v>1241</v>
      </c>
      <c r="J63">
        <v>10013</v>
      </c>
      <c r="K63" t="s">
        <v>369</v>
      </c>
      <c r="L63" t="s">
        <v>20</v>
      </c>
      <c r="M63" t="s">
        <v>489</v>
      </c>
      <c r="N63" t="s">
        <v>1602</v>
      </c>
      <c r="O63" t="s">
        <v>79</v>
      </c>
    </row>
    <row r="64" spans="1:24" x14ac:dyDescent="0.25">
      <c r="A64" s="11"/>
      <c r="B64" s="25" t="s">
        <v>1425</v>
      </c>
      <c r="C64" s="25" t="s">
        <v>1406</v>
      </c>
      <c r="E64" t="str">
        <f t="shared" si="18"/>
        <v/>
      </c>
      <c r="H64" s="35"/>
      <c r="I64">
        <v>46</v>
      </c>
      <c r="X64" s="25" t="s">
        <v>1427</v>
      </c>
    </row>
    <row r="65" spans="1:24" x14ac:dyDescent="0.25">
      <c r="A65" s="11" t="s">
        <v>39</v>
      </c>
      <c r="B65" t="s">
        <v>40</v>
      </c>
      <c r="C65" s="25" t="s">
        <v>1426</v>
      </c>
      <c r="D65" t="s">
        <v>41</v>
      </c>
      <c r="E65" t="str">
        <f t="shared" si="0"/>
        <v>CY4_13A</v>
      </c>
      <c r="H65" s="35" t="s">
        <v>1230</v>
      </c>
      <c r="J65">
        <v>10027</v>
      </c>
      <c r="K65" t="s">
        <v>427</v>
      </c>
      <c r="L65" t="s">
        <v>1598</v>
      </c>
      <c r="M65" t="s">
        <v>42</v>
      </c>
      <c r="N65" s="25"/>
      <c r="O65" s="25" t="s">
        <v>264</v>
      </c>
    </row>
    <row r="66" spans="1:24" x14ac:dyDescent="0.25">
      <c r="A66" s="11" t="s">
        <v>529</v>
      </c>
      <c r="B66" s="25" t="s">
        <v>1004</v>
      </c>
      <c r="C66" s="25" t="s">
        <v>1426</v>
      </c>
      <c r="D66" t="s">
        <v>41</v>
      </c>
      <c r="E66" t="str">
        <f t="shared" ref="E66" si="19">SUBSTITUTE(SUBSTITUTE(A66,"-","_"),".","_")</f>
        <v>CY4_13B</v>
      </c>
      <c r="H66" s="35" t="s">
        <v>1231</v>
      </c>
      <c r="J66">
        <v>10027</v>
      </c>
      <c r="K66" t="s">
        <v>427</v>
      </c>
      <c r="L66" t="s">
        <v>1598</v>
      </c>
      <c r="M66" s="25" t="s">
        <v>523</v>
      </c>
    </row>
    <row r="67" spans="1:24" x14ac:dyDescent="0.25">
      <c r="A67" s="11" t="s">
        <v>530</v>
      </c>
      <c r="B67" s="25" t="s">
        <v>1005</v>
      </c>
      <c r="C67" s="25" t="s">
        <v>1426</v>
      </c>
      <c r="D67" t="s">
        <v>41</v>
      </c>
      <c r="E67" t="str">
        <f t="shared" ref="E67" si="20">SUBSTITUTE(SUBSTITUTE(A67,"-","_"),".","_")</f>
        <v>CY4_13C</v>
      </c>
      <c r="H67" s="35" t="s">
        <v>1229</v>
      </c>
      <c r="J67">
        <v>10027</v>
      </c>
      <c r="K67" t="s">
        <v>427</v>
      </c>
      <c r="L67" t="s">
        <v>1598</v>
      </c>
      <c r="M67" s="25" t="s">
        <v>524</v>
      </c>
    </row>
    <row r="68" spans="1:24" x14ac:dyDescent="0.25">
      <c r="A68" s="11" t="s">
        <v>531</v>
      </c>
      <c r="B68" s="25" t="s">
        <v>1003</v>
      </c>
      <c r="C68" s="25" t="s">
        <v>1426</v>
      </c>
      <c r="D68" t="s">
        <v>41</v>
      </c>
      <c r="E68" t="str">
        <f t="shared" ref="E68:E69" si="21">SUBSTITUTE(SUBSTITUTE(A68,"-","_"),".","_")</f>
        <v>CY4_13D</v>
      </c>
      <c r="H68" s="35" t="s">
        <v>1228</v>
      </c>
      <c r="J68">
        <v>10027</v>
      </c>
      <c r="K68" t="s">
        <v>427</v>
      </c>
      <c r="L68" t="s">
        <v>1598</v>
      </c>
      <c r="M68" s="25" t="s">
        <v>525</v>
      </c>
    </row>
    <row r="69" spans="1:24" x14ac:dyDescent="0.25">
      <c r="A69" s="11"/>
      <c r="B69" s="25" t="s">
        <v>1421</v>
      </c>
      <c r="C69" s="25" t="s">
        <v>1404</v>
      </c>
      <c r="E69" t="str">
        <f t="shared" si="21"/>
        <v/>
      </c>
      <c r="H69" s="35"/>
      <c r="I69">
        <v>8</v>
      </c>
      <c r="X69" s="25" t="s">
        <v>1419</v>
      </c>
    </row>
    <row r="70" spans="1:24" x14ac:dyDescent="0.25">
      <c r="A70" s="11" t="s">
        <v>264</v>
      </c>
      <c r="B70" t="str">
        <f>"Tailings Thickening Cyclone "&amp;RIGHT(A70,1)</f>
        <v>Tailings Thickening Cyclone A</v>
      </c>
      <c r="C70" s="25" t="s">
        <v>1423</v>
      </c>
      <c r="D70" t="s">
        <v>41</v>
      </c>
      <c r="E70" t="str">
        <f t="shared" si="0"/>
        <v>CY4_32A</v>
      </c>
      <c r="H70" s="35" t="s">
        <v>1227</v>
      </c>
      <c r="J70">
        <v>10027</v>
      </c>
      <c r="K70" t="s">
        <v>414</v>
      </c>
      <c r="L70" t="s">
        <v>1600</v>
      </c>
      <c r="M70" t="s">
        <v>297</v>
      </c>
    </row>
    <row r="71" spans="1:24" x14ac:dyDescent="0.25">
      <c r="A71" s="11" t="s">
        <v>416</v>
      </c>
      <c r="B71" t="str">
        <f t="shared" ref="B71:B73" si="22">"Tailings Thickening Cyclone "&amp;RIGHT(A71,1)</f>
        <v>Tailings Thickening Cyclone B</v>
      </c>
      <c r="C71" s="25" t="s">
        <v>1423</v>
      </c>
      <c r="D71" t="s">
        <v>41</v>
      </c>
      <c r="E71" t="str">
        <f t="shared" ref="E71:E74" si="23">SUBSTITUTE(SUBSTITUTE(A71,"-","_"),".","_")</f>
        <v>CY4_32B</v>
      </c>
      <c r="H71" s="35" t="s">
        <v>1226</v>
      </c>
      <c r="J71">
        <v>10027</v>
      </c>
      <c r="K71" t="s">
        <v>419</v>
      </c>
      <c r="L71" t="s">
        <v>1600</v>
      </c>
      <c r="M71" t="str">
        <f>"FV4-32"&amp;RIGHT(A71,1)&amp;".1"</f>
        <v>FV4-32B.1</v>
      </c>
      <c r="N71" t="s">
        <v>20</v>
      </c>
      <c r="O71" t="str">
        <f>A70</f>
        <v>CY4-32A</v>
      </c>
    </row>
    <row r="72" spans="1:24" x14ac:dyDescent="0.25">
      <c r="A72" s="11" t="s">
        <v>417</v>
      </c>
      <c r="B72" t="str">
        <f t="shared" si="22"/>
        <v>Tailings Thickening Cyclone C</v>
      </c>
      <c r="C72" s="25" t="s">
        <v>1423</v>
      </c>
      <c r="D72" t="s">
        <v>41</v>
      </c>
      <c r="E72" t="str">
        <f t="shared" si="23"/>
        <v>CY4_32C</v>
      </c>
      <c r="H72" s="35" t="s">
        <v>1225</v>
      </c>
      <c r="J72">
        <v>10027</v>
      </c>
      <c r="K72" t="s">
        <v>420</v>
      </c>
      <c r="L72" t="s">
        <v>1600</v>
      </c>
      <c r="M72" t="str">
        <f t="shared" ref="M72:M75" si="24">"FV4-32"&amp;RIGHT(A72,1)&amp;".1"</f>
        <v>FV4-32C.1</v>
      </c>
      <c r="N72" t="s">
        <v>20</v>
      </c>
      <c r="O72" t="str">
        <f t="shared" ref="O72:O78" si="25">A71</f>
        <v>CY4-32B</v>
      </c>
    </row>
    <row r="73" spans="1:24" x14ac:dyDescent="0.25">
      <c r="A73" s="11" t="s">
        <v>418</v>
      </c>
      <c r="B73" t="str">
        <f t="shared" si="22"/>
        <v>Tailings Thickening Cyclone D</v>
      </c>
      <c r="C73" s="25" t="s">
        <v>1423</v>
      </c>
      <c r="D73" t="s">
        <v>41</v>
      </c>
      <c r="E73" t="str">
        <f t="shared" si="23"/>
        <v>CY4_32D</v>
      </c>
      <c r="H73" s="35" t="s">
        <v>1224</v>
      </c>
      <c r="J73">
        <v>10027</v>
      </c>
      <c r="K73" t="s">
        <v>421</v>
      </c>
      <c r="L73" t="s">
        <v>1600</v>
      </c>
      <c r="M73" t="str">
        <f t="shared" si="24"/>
        <v>FV4-32D.1</v>
      </c>
      <c r="N73" t="s">
        <v>20</v>
      </c>
      <c r="O73" t="str">
        <f t="shared" si="25"/>
        <v>CY4-32C</v>
      </c>
    </row>
    <row r="74" spans="1:24" x14ac:dyDescent="0.25">
      <c r="A74" s="11"/>
      <c r="B74" s="25" t="s">
        <v>1422</v>
      </c>
      <c r="C74" s="25" t="s">
        <v>1404</v>
      </c>
      <c r="E74" t="str">
        <f t="shared" si="23"/>
        <v/>
      </c>
      <c r="H74" s="35"/>
      <c r="I74">
        <v>9</v>
      </c>
      <c r="X74" s="25" t="s">
        <v>1420</v>
      </c>
    </row>
    <row r="75" spans="1:24" x14ac:dyDescent="0.25">
      <c r="A75" s="11" t="s">
        <v>413</v>
      </c>
      <c r="B75" t="str">
        <f>"Tailings Thickening Cyclone "&amp;RIGHT(A75,1)</f>
        <v>Tailings Thickening Cyclone E</v>
      </c>
      <c r="C75" s="25" t="s">
        <v>1424</v>
      </c>
      <c r="D75" t="s">
        <v>41</v>
      </c>
      <c r="E75" t="str">
        <f t="shared" si="0"/>
        <v>CY4_32E</v>
      </c>
      <c r="H75" s="35" t="s">
        <v>1220</v>
      </c>
      <c r="J75">
        <v>10027</v>
      </c>
      <c r="K75" t="s">
        <v>415</v>
      </c>
      <c r="L75" t="s">
        <v>1600</v>
      </c>
      <c r="M75" t="str">
        <f t="shared" si="24"/>
        <v>FV4-32E.1</v>
      </c>
      <c r="N75" t="s">
        <v>20</v>
      </c>
      <c r="O75" t="str">
        <f>A73</f>
        <v>CY4-32D</v>
      </c>
    </row>
    <row r="76" spans="1:24" x14ac:dyDescent="0.25">
      <c r="A76" s="11" t="s">
        <v>422</v>
      </c>
      <c r="B76" t="str">
        <f t="shared" ref="B76:B78" si="26">"Tailings Thickening Cyclone "&amp;RIGHT(A76,1)</f>
        <v>Tailings Thickening Cyclone F</v>
      </c>
      <c r="C76" s="25" t="s">
        <v>1424</v>
      </c>
      <c r="D76" t="s">
        <v>41</v>
      </c>
      <c r="E76" t="str">
        <f t="shared" ref="E76:E78" si="27">SUBSTITUTE(SUBSTITUTE(A76,"-","_"),".","_")</f>
        <v>CY4_32F</v>
      </c>
      <c r="H76" s="35" t="s">
        <v>1219</v>
      </c>
      <c r="J76">
        <v>10027</v>
      </c>
      <c r="K76" t="s">
        <v>425</v>
      </c>
      <c r="L76" t="s">
        <v>1600</v>
      </c>
      <c r="M76" t="s">
        <v>506</v>
      </c>
      <c r="N76" t="s">
        <v>20</v>
      </c>
      <c r="O76" t="str">
        <f t="shared" si="25"/>
        <v>CY4-32E</v>
      </c>
    </row>
    <row r="77" spans="1:24" x14ac:dyDescent="0.25">
      <c r="A77" s="11" t="s">
        <v>423</v>
      </c>
      <c r="B77" t="str">
        <f t="shared" si="26"/>
        <v>Tailings Thickening Cyclone G</v>
      </c>
      <c r="C77" s="25" t="s">
        <v>1424</v>
      </c>
      <c r="D77" t="s">
        <v>41</v>
      </c>
      <c r="E77" t="str">
        <f t="shared" si="27"/>
        <v>CY4_32G</v>
      </c>
      <c r="H77" s="35" t="s">
        <v>1218</v>
      </c>
      <c r="J77">
        <v>10027</v>
      </c>
      <c r="K77" t="s">
        <v>426</v>
      </c>
      <c r="L77" t="s">
        <v>1600</v>
      </c>
      <c r="M77" t="str">
        <f>"FV4-32"&amp;RIGHT(A77,1)&amp;".1"</f>
        <v>FV4-32G.1</v>
      </c>
      <c r="N77" t="s">
        <v>20</v>
      </c>
      <c r="O77" t="str">
        <f t="shared" si="25"/>
        <v>CY4-32F</v>
      </c>
    </row>
    <row r="78" spans="1:24" x14ac:dyDescent="0.25">
      <c r="A78" s="11" t="s">
        <v>424</v>
      </c>
      <c r="B78" t="str">
        <f t="shared" si="26"/>
        <v>Tailings Thickening Cyclone H</v>
      </c>
      <c r="C78" s="25" t="s">
        <v>1424</v>
      </c>
      <c r="D78" t="s">
        <v>41</v>
      </c>
      <c r="E78" t="str">
        <f t="shared" si="27"/>
        <v>CY4_32H</v>
      </c>
      <c r="H78" s="35" t="s">
        <v>1217</v>
      </c>
      <c r="J78">
        <v>10027</v>
      </c>
      <c r="K78" t="s">
        <v>427</v>
      </c>
      <c r="L78" t="s">
        <v>1600</v>
      </c>
      <c r="M78" t="str">
        <f t="shared" ref="M78" si="28">"FV4-32"&amp;RIGHT(A78,1)&amp;".1"</f>
        <v>FV4-32H.1</v>
      </c>
      <c r="N78" t="s">
        <v>20</v>
      </c>
      <c r="O78" t="str">
        <f t="shared" si="25"/>
        <v>CY4-32G</v>
      </c>
    </row>
    <row r="79" spans="1:24" x14ac:dyDescent="0.25">
      <c r="A79" s="10" t="s">
        <v>263</v>
      </c>
      <c r="B79" s="25" t="s">
        <v>1183</v>
      </c>
      <c r="C79" s="25" t="s">
        <v>261</v>
      </c>
      <c r="D79" s="25" t="s">
        <v>519</v>
      </c>
      <c r="E79" t="str">
        <f t="shared" si="0"/>
        <v>DCV3_20A_1</v>
      </c>
      <c r="H79" s="35" t="s">
        <v>1059</v>
      </c>
      <c r="J79">
        <v>10015</v>
      </c>
      <c r="K79" s="25" t="s">
        <v>425</v>
      </c>
      <c r="L79" t="s">
        <v>71</v>
      </c>
      <c r="M79" t="s">
        <v>1136</v>
      </c>
      <c r="N79" s="25" t="s">
        <v>1599</v>
      </c>
      <c r="O79" s="25" t="s">
        <v>261</v>
      </c>
    </row>
    <row r="80" spans="1:24" x14ac:dyDescent="0.25">
      <c r="A80" s="10" t="s">
        <v>1180</v>
      </c>
      <c r="B80" s="25" t="s">
        <v>1182</v>
      </c>
      <c r="C80" s="25" t="s">
        <v>261</v>
      </c>
      <c r="D80" s="25" t="s">
        <v>519</v>
      </c>
      <c r="E80" t="str">
        <f t="shared" ref="E80" si="29">SUBSTITUTE(SUBSTITUTE(A80,"-","_"),".","_")</f>
        <v>DCV3_20B_1</v>
      </c>
      <c r="H80" s="35" t="s">
        <v>1059</v>
      </c>
      <c r="J80">
        <v>10015</v>
      </c>
      <c r="K80" s="25" t="s">
        <v>427</v>
      </c>
      <c r="L80" t="s">
        <v>71</v>
      </c>
      <c r="M80" s="25" t="s">
        <v>1163</v>
      </c>
      <c r="N80" s="25" t="s">
        <v>1599</v>
      </c>
      <c r="O80" s="25" t="s">
        <v>261</v>
      </c>
    </row>
    <row r="81" spans="1:15" x14ac:dyDescent="0.25">
      <c r="A81" s="10" t="s">
        <v>1181</v>
      </c>
      <c r="B81" s="25" t="s">
        <v>1184</v>
      </c>
      <c r="C81" s="25" t="s">
        <v>261</v>
      </c>
      <c r="D81" s="25" t="s">
        <v>519</v>
      </c>
      <c r="E81" t="str">
        <f t="shared" ref="E81" si="30">SUBSTITUTE(SUBSTITUTE(A81,"-","_"),".","_")</f>
        <v>CV3_28_1</v>
      </c>
      <c r="H81" s="35" t="s">
        <v>1059</v>
      </c>
      <c r="J81">
        <v>10015</v>
      </c>
      <c r="K81" s="25" t="s">
        <v>426</v>
      </c>
      <c r="N81" s="25" t="s">
        <v>1599</v>
      </c>
      <c r="O81" s="25" t="s">
        <v>261</v>
      </c>
    </row>
    <row r="82" spans="1:15" x14ac:dyDescent="0.25">
      <c r="A82" s="11" t="s">
        <v>1136</v>
      </c>
      <c r="B82" t="s">
        <v>95</v>
      </c>
      <c r="C82" t="s">
        <v>434</v>
      </c>
      <c r="D82" s="25" t="s">
        <v>1137</v>
      </c>
      <c r="E82" t="s">
        <v>1374</v>
      </c>
      <c r="H82" s="35" t="s">
        <v>1059</v>
      </c>
      <c r="J82">
        <v>10012</v>
      </c>
      <c r="K82" t="s">
        <v>443</v>
      </c>
      <c r="L82" t="s">
        <v>71</v>
      </c>
      <c r="M82" t="s">
        <v>96</v>
      </c>
    </row>
    <row r="83" spans="1:15" x14ac:dyDescent="0.25">
      <c r="A83" s="11" t="s">
        <v>1163</v>
      </c>
      <c r="B83" t="s">
        <v>495</v>
      </c>
      <c r="C83" t="s">
        <v>435</v>
      </c>
      <c r="D83" s="25" t="s">
        <v>1137</v>
      </c>
      <c r="E83" t="s">
        <v>1375</v>
      </c>
      <c r="H83" s="35" t="s">
        <v>1059</v>
      </c>
      <c r="J83">
        <v>10013</v>
      </c>
      <c r="K83" t="s">
        <v>443</v>
      </c>
      <c r="L83" t="s">
        <v>71</v>
      </c>
      <c r="M83" s="25" t="s">
        <v>496</v>
      </c>
    </row>
    <row r="84" spans="1:15" x14ac:dyDescent="0.25">
      <c r="A84" s="11" t="s">
        <v>1435</v>
      </c>
      <c r="B84" s="25" t="s">
        <v>1436</v>
      </c>
      <c r="C84" s="25" t="s">
        <v>1437</v>
      </c>
      <c r="D84" s="25" t="s">
        <v>1137</v>
      </c>
      <c r="E84" s="25" t="s">
        <v>1440</v>
      </c>
      <c r="H84" s="35" t="s">
        <v>1059</v>
      </c>
      <c r="J84">
        <v>10017</v>
      </c>
      <c r="K84" t="s">
        <v>443</v>
      </c>
      <c r="L84" t="s">
        <v>71</v>
      </c>
      <c r="M84" s="25" t="s">
        <v>1438</v>
      </c>
    </row>
    <row r="85" spans="1:15" x14ac:dyDescent="0.25">
      <c r="A85" s="9" t="s">
        <v>541</v>
      </c>
      <c r="B85" s="15" t="s">
        <v>869</v>
      </c>
      <c r="C85" t="s">
        <v>441</v>
      </c>
      <c r="D85" s="15" t="s">
        <v>49</v>
      </c>
      <c r="E85" t="s">
        <v>543</v>
      </c>
      <c r="H85" s="35" t="s">
        <v>1261</v>
      </c>
      <c r="J85">
        <v>10014</v>
      </c>
      <c r="K85" t="s">
        <v>437</v>
      </c>
    </row>
    <row r="86" spans="1:15" x14ac:dyDescent="0.25">
      <c r="A86" s="9" t="s">
        <v>544</v>
      </c>
      <c r="B86" s="15" t="s">
        <v>870</v>
      </c>
      <c r="C86" t="s">
        <v>441</v>
      </c>
      <c r="D86" s="15" t="s">
        <v>49</v>
      </c>
      <c r="E86" t="s">
        <v>545</v>
      </c>
      <c r="H86" s="35" t="s">
        <v>1236</v>
      </c>
      <c r="J86">
        <v>10014</v>
      </c>
      <c r="K86" t="s">
        <v>488</v>
      </c>
    </row>
    <row r="87" spans="1:15" x14ac:dyDescent="0.25">
      <c r="A87" s="11" t="s">
        <v>60</v>
      </c>
      <c r="B87" t="s">
        <v>61</v>
      </c>
      <c r="C87" t="s">
        <v>434</v>
      </c>
      <c r="D87" t="s">
        <v>62</v>
      </c>
      <c r="E87" t="str">
        <f t="shared" si="0"/>
        <v>DT3_17A</v>
      </c>
      <c r="H87" s="35" t="s">
        <v>1059</v>
      </c>
      <c r="I87">
        <v>5</v>
      </c>
      <c r="J87">
        <v>10012</v>
      </c>
      <c r="K87" t="s">
        <v>364</v>
      </c>
      <c r="L87" t="s">
        <v>1602</v>
      </c>
      <c r="M87" t="s">
        <v>63</v>
      </c>
    </row>
    <row r="88" spans="1:15" x14ac:dyDescent="0.25">
      <c r="A88" s="11" t="s">
        <v>428</v>
      </c>
      <c r="B88" t="s">
        <v>429</v>
      </c>
      <c r="C88" t="s">
        <v>435</v>
      </c>
      <c r="D88" t="s">
        <v>62</v>
      </c>
      <c r="E88" t="str">
        <f t="shared" ref="E88" si="31">SUBSTITUTE(SUBSTITUTE(A88,"-","_"),".","_")</f>
        <v>DT3_17B</v>
      </c>
      <c r="H88" s="35" t="s">
        <v>1059</v>
      </c>
      <c r="I88">
        <v>6</v>
      </c>
      <c r="J88">
        <v>10013</v>
      </c>
      <c r="K88" t="s">
        <v>364</v>
      </c>
      <c r="L88" t="s">
        <v>1602</v>
      </c>
      <c r="M88" t="s">
        <v>438</v>
      </c>
    </row>
    <row r="89" spans="1:15" x14ac:dyDescent="0.25">
      <c r="A89" s="11" t="s">
        <v>51</v>
      </c>
      <c r="B89" t="s">
        <v>52</v>
      </c>
      <c r="C89" t="s">
        <v>434</v>
      </c>
      <c r="D89" t="s">
        <v>53</v>
      </c>
      <c r="E89" t="str">
        <f t="shared" si="0"/>
        <v>DT3_18A</v>
      </c>
      <c r="H89" s="35" t="s">
        <v>1059</v>
      </c>
      <c r="J89">
        <v>10012</v>
      </c>
      <c r="K89" t="s">
        <v>436</v>
      </c>
      <c r="L89" t="s">
        <v>54</v>
      </c>
      <c r="M89" t="s">
        <v>55</v>
      </c>
    </row>
    <row r="90" spans="1:15" x14ac:dyDescent="0.25">
      <c r="A90" s="11" t="s">
        <v>430</v>
      </c>
      <c r="B90" t="s">
        <v>431</v>
      </c>
      <c r="C90" t="s">
        <v>435</v>
      </c>
      <c r="D90" t="s">
        <v>53</v>
      </c>
      <c r="E90" t="str">
        <f t="shared" ref="E90" si="32">SUBSTITUTE(SUBSTITUTE(A90,"-","_"),".","_")</f>
        <v>DT3_18B</v>
      </c>
      <c r="H90" s="35" t="s">
        <v>1059</v>
      </c>
      <c r="J90">
        <v>10013</v>
      </c>
      <c r="K90" t="s">
        <v>436</v>
      </c>
      <c r="L90" t="s">
        <v>54</v>
      </c>
      <c r="M90" t="s">
        <v>439</v>
      </c>
    </row>
    <row r="91" spans="1:15" x14ac:dyDescent="0.25">
      <c r="A91" s="11" t="s">
        <v>56</v>
      </c>
      <c r="B91" t="s">
        <v>57</v>
      </c>
      <c r="C91" t="s">
        <v>434</v>
      </c>
      <c r="D91" t="s">
        <v>53</v>
      </c>
      <c r="E91" t="str">
        <f t="shared" si="0"/>
        <v>DT3_19A</v>
      </c>
      <c r="H91" s="35" t="s">
        <v>1059</v>
      </c>
      <c r="J91">
        <v>10012</v>
      </c>
      <c r="K91" t="s">
        <v>437</v>
      </c>
      <c r="L91" t="s">
        <v>54</v>
      </c>
      <c r="M91" t="s">
        <v>55</v>
      </c>
    </row>
    <row r="92" spans="1:15" x14ac:dyDescent="0.25">
      <c r="A92" s="11" t="s">
        <v>432</v>
      </c>
      <c r="B92" t="s">
        <v>433</v>
      </c>
      <c r="C92" t="s">
        <v>435</v>
      </c>
      <c r="D92" t="s">
        <v>53</v>
      </c>
      <c r="E92" t="str">
        <f t="shared" ref="E92" si="33">SUBSTITUTE(SUBSTITUTE(A92,"-","_"),".","_")</f>
        <v>DT3_19B</v>
      </c>
      <c r="H92" s="35" t="s">
        <v>1059</v>
      </c>
      <c r="J92">
        <v>10013</v>
      </c>
      <c r="K92" t="s">
        <v>437</v>
      </c>
      <c r="L92" t="s">
        <v>54</v>
      </c>
      <c r="M92" t="s">
        <v>439</v>
      </c>
    </row>
    <row r="93" spans="1:15" x14ac:dyDescent="0.25">
      <c r="A93" s="10" t="s">
        <v>96</v>
      </c>
      <c r="B93" t="s">
        <v>97</v>
      </c>
      <c r="C93" t="s">
        <v>434</v>
      </c>
      <c r="D93" s="15" t="s">
        <v>868</v>
      </c>
      <c r="E93" t="str">
        <f t="shared" si="0"/>
        <v>DT3_20A_1</v>
      </c>
      <c r="H93" s="35" t="s">
        <v>1059</v>
      </c>
    </row>
    <row r="94" spans="1:15" x14ac:dyDescent="0.25">
      <c r="A94" s="10" t="s">
        <v>496</v>
      </c>
      <c r="B94" t="s">
        <v>497</v>
      </c>
      <c r="C94" t="s">
        <v>435</v>
      </c>
      <c r="D94" s="15" t="s">
        <v>868</v>
      </c>
      <c r="E94" t="str">
        <f t="shared" ref="E94" si="34">SUBSTITUTE(SUBSTITUTE(A94,"-","_"),".","_")</f>
        <v>DT3_20B_1</v>
      </c>
      <c r="H94" s="35" t="s">
        <v>1059</v>
      </c>
    </row>
    <row r="95" spans="1:15" x14ac:dyDescent="0.25">
      <c r="A95" s="10" t="s">
        <v>1438</v>
      </c>
      <c r="B95" s="25" t="s">
        <v>1439</v>
      </c>
      <c r="C95" s="25" t="s">
        <v>1437</v>
      </c>
      <c r="D95" s="15" t="s">
        <v>868</v>
      </c>
      <c r="E95" t="str">
        <f t="shared" ref="E95" si="35">SUBSTITUTE(SUBSTITUTE(A95,"-","_"),".","_")</f>
        <v>DT3_20C_1</v>
      </c>
      <c r="H95" s="35" t="s">
        <v>1059</v>
      </c>
    </row>
    <row r="96" spans="1:15" x14ac:dyDescent="0.25">
      <c r="A96" s="10" t="s">
        <v>261</v>
      </c>
      <c r="B96" t="s">
        <v>262</v>
      </c>
      <c r="C96" s="25" t="s">
        <v>1173</v>
      </c>
      <c r="D96" t="s">
        <v>53</v>
      </c>
      <c r="E96" t="str">
        <f t="shared" si="0"/>
        <v>DT3_28A</v>
      </c>
      <c r="H96" s="35" t="s">
        <v>1246</v>
      </c>
    </row>
    <row r="97" spans="1:26" x14ac:dyDescent="0.25">
      <c r="A97" s="9" t="s">
        <v>546</v>
      </c>
      <c r="B97" t="s">
        <v>542</v>
      </c>
      <c r="C97" t="s">
        <v>547</v>
      </c>
      <c r="D97" s="15" t="s">
        <v>49</v>
      </c>
      <c r="E97" t="s">
        <v>548</v>
      </c>
      <c r="H97" s="35" t="s">
        <v>1258</v>
      </c>
      <c r="J97">
        <v>10011</v>
      </c>
      <c r="K97" t="s">
        <v>437</v>
      </c>
    </row>
    <row r="98" spans="1:26" x14ac:dyDescent="0.25">
      <c r="A98" s="9" t="s">
        <v>549</v>
      </c>
      <c r="B98" t="s">
        <v>542</v>
      </c>
      <c r="C98" t="s">
        <v>550</v>
      </c>
      <c r="D98" s="15" t="s">
        <v>49</v>
      </c>
      <c r="E98" t="s">
        <v>551</v>
      </c>
      <c r="H98" s="35" t="s">
        <v>1239</v>
      </c>
      <c r="J98">
        <v>10011</v>
      </c>
      <c r="K98" t="s">
        <v>488</v>
      </c>
    </row>
    <row r="99" spans="1:26" x14ac:dyDescent="0.25">
      <c r="A99" s="9" t="s">
        <v>552</v>
      </c>
      <c r="B99" t="s">
        <v>553</v>
      </c>
      <c r="C99" t="s">
        <v>554</v>
      </c>
      <c r="D99" s="15" t="s">
        <v>49</v>
      </c>
      <c r="E99" t="s">
        <v>555</v>
      </c>
      <c r="H99" s="35" t="s">
        <v>1059</v>
      </c>
      <c r="J99">
        <v>10010</v>
      </c>
      <c r="K99" t="s">
        <v>556</v>
      </c>
    </row>
    <row r="100" spans="1:26" x14ac:dyDescent="0.25">
      <c r="A100" s="11" t="s">
        <v>47</v>
      </c>
      <c r="B100" t="s">
        <v>48</v>
      </c>
      <c r="C100" s="25" t="s">
        <v>1412</v>
      </c>
      <c r="D100" t="s">
        <v>49</v>
      </c>
      <c r="E100" t="str">
        <f t="shared" si="0"/>
        <v>DT4_13</v>
      </c>
      <c r="H100" s="35" t="s">
        <v>1059</v>
      </c>
      <c r="J100">
        <v>1022</v>
      </c>
      <c r="K100" t="s">
        <v>392</v>
      </c>
      <c r="L100" t="s">
        <v>1598</v>
      </c>
      <c r="M100" s="25" t="s">
        <v>1410</v>
      </c>
    </row>
    <row r="101" spans="1:26" x14ac:dyDescent="0.25">
      <c r="A101" s="11" t="s">
        <v>234</v>
      </c>
      <c r="B101" t="s">
        <v>235</v>
      </c>
      <c r="C101" t="s">
        <v>498</v>
      </c>
      <c r="D101" t="s">
        <v>49</v>
      </c>
      <c r="E101" t="str">
        <f t="shared" si="0"/>
        <v>DT4_3</v>
      </c>
      <c r="H101" s="35" t="s">
        <v>1235</v>
      </c>
      <c r="J101">
        <v>10011</v>
      </c>
      <c r="K101" t="s">
        <v>437</v>
      </c>
      <c r="L101" t="s">
        <v>1602</v>
      </c>
      <c r="M101" t="s">
        <v>236</v>
      </c>
    </row>
    <row r="102" spans="1:26" s="17" customFormat="1" x14ac:dyDescent="0.25">
      <c r="A102" s="9" t="str">
        <f>'[1]Assets List'!A97</f>
        <v>DV4-14C</v>
      </c>
      <c r="B102" s="14" t="str">
        <f>'[1]Assets List'!B97</f>
        <v>Coal Thickener Rake Lift</v>
      </c>
      <c r="C102" s="14" t="s">
        <v>1405</v>
      </c>
      <c r="D102" s="14" t="s">
        <v>590</v>
      </c>
      <c r="E102" s="14" t="str">
        <f t="shared" si="0"/>
        <v>DV4_14C</v>
      </c>
      <c r="F102" s="14"/>
      <c r="G102" s="14"/>
      <c r="H102" s="35" t="s">
        <v>1059</v>
      </c>
      <c r="I102" s="14"/>
      <c r="J102" s="14">
        <f>'[1]Assets List'!D97</f>
        <v>10022</v>
      </c>
      <c r="K102" s="14" t="str">
        <f>'[1]Assets List'!E97</f>
        <v>D8</v>
      </c>
      <c r="S102"/>
      <c r="T102"/>
      <c r="U102"/>
      <c r="Z102"/>
    </row>
    <row r="103" spans="1:26" s="18" customFormat="1" x14ac:dyDescent="0.25">
      <c r="A103" s="9" t="s">
        <v>557</v>
      </c>
      <c r="B103" s="16" t="s">
        <v>558</v>
      </c>
      <c r="C103" t="s">
        <v>16</v>
      </c>
      <c r="D103" s="24" t="s">
        <v>830</v>
      </c>
      <c r="E103" s="16" t="s">
        <v>559</v>
      </c>
      <c r="F103" s="16"/>
      <c r="G103" s="16"/>
      <c r="H103" s="35" t="s">
        <v>1059</v>
      </c>
      <c r="I103" s="16"/>
      <c r="J103" s="16">
        <v>10014</v>
      </c>
      <c r="K103" s="16" t="s">
        <v>414</v>
      </c>
      <c r="S103"/>
      <c r="T103"/>
      <c r="U103"/>
      <c r="Z103"/>
    </row>
    <row r="104" spans="1:26" s="18" customFormat="1" x14ac:dyDescent="0.25">
      <c r="A104" s="9" t="s">
        <v>560</v>
      </c>
      <c r="B104" s="16" t="s">
        <v>561</v>
      </c>
      <c r="C104" t="s">
        <v>18</v>
      </c>
      <c r="D104" s="24" t="s">
        <v>830</v>
      </c>
      <c r="E104" s="16" t="s">
        <v>562</v>
      </c>
      <c r="F104" s="16"/>
      <c r="G104" s="16"/>
      <c r="H104" s="35" t="s">
        <v>1059</v>
      </c>
      <c r="I104" s="16"/>
      <c r="J104" s="16">
        <v>10014</v>
      </c>
      <c r="K104" s="16" t="s">
        <v>419</v>
      </c>
      <c r="S104"/>
      <c r="T104"/>
      <c r="U104"/>
      <c r="Z104"/>
    </row>
    <row r="105" spans="1:26" s="18" customFormat="1" x14ac:dyDescent="0.25">
      <c r="A105" s="9" t="s">
        <v>563</v>
      </c>
      <c r="B105" s="16" t="s">
        <v>564</v>
      </c>
      <c r="C105" t="s">
        <v>21</v>
      </c>
      <c r="D105" s="24" t="s">
        <v>830</v>
      </c>
      <c r="E105" s="16" t="s">
        <v>565</v>
      </c>
      <c r="F105" s="16"/>
      <c r="G105" s="16"/>
      <c r="H105" s="35" t="s">
        <v>1059</v>
      </c>
      <c r="I105" s="16"/>
      <c r="J105" s="16">
        <v>10014</v>
      </c>
      <c r="K105" s="16" t="s">
        <v>421</v>
      </c>
      <c r="S105"/>
      <c r="T105"/>
      <c r="U105"/>
      <c r="Z105"/>
    </row>
    <row r="106" spans="1:26" s="18" customFormat="1" x14ac:dyDescent="0.25">
      <c r="A106" s="9" t="s">
        <v>566</v>
      </c>
      <c r="B106" s="16" t="s">
        <v>567</v>
      </c>
      <c r="C106" t="s">
        <v>23</v>
      </c>
      <c r="D106" s="24" t="s">
        <v>830</v>
      </c>
      <c r="E106" s="16" t="s">
        <v>568</v>
      </c>
      <c r="F106" s="16"/>
      <c r="G106" s="16"/>
      <c r="H106" s="35" t="s">
        <v>1059</v>
      </c>
      <c r="I106" s="16"/>
      <c r="J106" s="16">
        <v>10014</v>
      </c>
      <c r="K106" s="16" t="s">
        <v>415</v>
      </c>
      <c r="S106"/>
      <c r="T106"/>
      <c r="U106"/>
      <c r="Z106"/>
    </row>
    <row r="107" spans="1:26" s="18" customFormat="1" x14ac:dyDescent="0.25">
      <c r="A107" s="9" t="s">
        <v>569</v>
      </c>
      <c r="B107" s="16" t="s">
        <v>570</v>
      </c>
      <c r="C107" t="s">
        <v>25</v>
      </c>
      <c r="D107" s="24" t="s">
        <v>830</v>
      </c>
      <c r="E107" s="16" t="s">
        <v>571</v>
      </c>
      <c r="F107" s="16"/>
      <c r="G107" s="16"/>
      <c r="H107" s="35" t="s">
        <v>1059</v>
      </c>
      <c r="I107" s="16"/>
      <c r="J107" s="16">
        <v>10014</v>
      </c>
      <c r="K107" s="16" t="s">
        <v>426</v>
      </c>
      <c r="S107"/>
      <c r="T107"/>
      <c r="U107"/>
      <c r="Z107"/>
    </row>
    <row r="108" spans="1:26" s="18" customFormat="1" x14ac:dyDescent="0.25">
      <c r="A108" s="9" t="s">
        <v>1000</v>
      </c>
      <c r="B108" s="31" t="s">
        <v>1001</v>
      </c>
      <c r="C108" s="25" t="s">
        <v>996</v>
      </c>
      <c r="D108" s="24" t="s">
        <v>830</v>
      </c>
      <c r="E108" s="31" t="s">
        <v>1002</v>
      </c>
      <c r="F108" s="16"/>
      <c r="G108" s="16"/>
      <c r="H108" s="35" t="s">
        <v>1059</v>
      </c>
      <c r="I108" s="16"/>
      <c r="J108" s="16">
        <v>10014</v>
      </c>
      <c r="K108" s="16" t="s">
        <v>427</v>
      </c>
      <c r="S108"/>
      <c r="T108"/>
      <c r="U108"/>
      <c r="Z108"/>
    </row>
    <row r="109" spans="1:26" s="18" customFormat="1" x14ac:dyDescent="0.25">
      <c r="A109" s="9" t="s">
        <v>572</v>
      </c>
      <c r="B109" s="16" t="s">
        <v>573</v>
      </c>
      <c r="C109" s="24" t="s">
        <v>81</v>
      </c>
      <c r="D109" s="24" t="s">
        <v>830</v>
      </c>
      <c r="E109" s="16" t="s">
        <v>574</v>
      </c>
      <c r="F109" s="16"/>
      <c r="G109" s="16"/>
      <c r="H109" s="35" t="s">
        <v>1059</v>
      </c>
      <c r="I109" s="16"/>
      <c r="J109" s="16">
        <v>10011</v>
      </c>
      <c r="K109" s="16" t="s">
        <v>414</v>
      </c>
      <c r="S109"/>
      <c r="T109"/>
      <c r="U109"/>
      <c r="Z109"/>
    </row>
    <row r="110" spans="1:26" s="18" customFormat="1" x14ac:dyDescent="0.25">
      <c r="A110" s="9" t="s">
        <v>575</v>
      </c>
      <c r="B110" s="16" t="s">
        <v>576</v>
      </c>
      <c r="C110" s="24" t="s">
        <v>699</v>
      </c>
      <c r="D110" s="24" t="s">
        <v>830</v>
      </c>
      <c r="E110" s="16" t="s">
        <v>577</v>
      </c>
      <c r="F110" s="16"/>
      <c r="G110" s="16"/>
      <c r="H110" s="35" t="s">
        <v>1059</v>
      </c>
      <c r="I110" s="16"/>
      <c r="J110" s="16">
        <v>10011</v>
      </c>
      <c r="K110" s="16" t="s">
        <v>419</v>
      </c>
      <c r="S110"/>
      <c r="T110"/>
      <c r="U110"/>
      <c r="Z110"/>
    </row>
    <row r="111" spans="1:26" s="18" customFormat="1" x14ac:dyDescent="0.25">
      <c r="A111" s="9" t="s">
        <v>578</v>
      </c>
      <c r="B111" s="16" t="s">
        <v>579</v>
      </c>
      <c r="C111" s="24" t="s">
        <v>84</v>
      </c>
      <c r="D111" s="24" t="s">
        <v>830</v>
      </c>
      <c r="E111" s="16" t="s">
        <v>580</v>
      </c>
      <c r="F111" s="16"/>
      <c r="G111" s="16"/>
      <c r="H111" s="35" t="s">
        <v>1059</v>
      </c>
      <c r="I111" s="16"/>
      <c r="J111" s="16">
        <v>10011</v>
      </c>
      <c r="K111" s="16" t="s">
        <v>421</v>
      </c>
      <c r="S111"/>
      <c r="T111"/>
      <c r="U111"/>
      <c r="Z111"/>
    </row>
    <row r="112" spans="1:26" s="18" customFormat="1" x14ac:dyDescent="0.25">
      <c r="A112" s="9" t="s">
        <v>581</v>
      </c>
      <c r="B112" s="16" t="s">
        <v>582</v>
      </c>
      <c r="C112" s="24" t="s">
        <v>86</v>
      </c>
      <c r="D112" s="24" t="s">
        <v>830</v>
      </c>
      <c r="E112" s="16" t="s">
        <v>583</v>
      </c>
      <c r="F112" s="16"/>
      <c r="G112" s="16"/>
      <c r="H112" s="35" t="s">
        <v>1059</v>
      </c>
      <c r="I112" s="16"/>
      <c r="J112" s="16">
        <v>10011</v>
      </c>
      <c r="K112" s="16" t="s">
        <v>415</v>
      </c>
      <c r="S112"/>
      <c r="T112"/>
      <c r="U112"/>
      <c r="Z112"/>
    </row>
    <row r="113" spans="1:26" s="18" customFormat="1" x14ac:dyDescent="0.25">
      <c r="A113" s="9" t="s">
        <v>584</v>
      </c>
      <c r="B113" s="16" t="s">
        <v>585</v>
      </c>
      <c r="C113" s="24" t="s">
        <v>88</v>
      </c>
      <c r="D113" s="24" t="s">
        <v>830</v>
      </c>
      <c r="E113" s="16" t="s">
        <v>586</v>
      </c>
      <c r="F113" s="16"/>
      <c r="G113" s="16"/>
      <c r="H113" s="35" t="s">
        <v>1059</v>
      </c>
      <c r="I113" s="16"/>
      <c r="J113" s="16">
        <v>10011</v>
      </c>
      <c r="K113" s="16" t="s">
        <v>426</v>
      </c>
      <c r="S113"/>
      <c r="T113"/>
      <c r="U113"/>
      <c r="Z113"/>
    </row>
    <row r="114" spans="1:26" s="18" customFormat="1" x14ac:dyDescent="0.25">
      <c r="A114" s="9" t="s">
        <v>587</v>
      </c>
      <c r="B114" s="16" t="s">
        <v>588</v>
      </c>
      <c r="C114" s="24" t="s">
        <v>90</v>
      </c>
      <c r="D114" s="24" t="s">
        <v>830</v>
      </c>
      <c r="E114" s="16" t="s">
        <v>589</v>
      </c>
      <c r="F114" s="16"/>
      <c r="G114" s="16"/>
      <c r="H114" s="35" t="s">
        <v>1059</v>
      </c>
      <c r="I114" s="16"/>
      <c r="J114" s="16">
        <v>10011</v>
      </c>
      <c r="K114" s="16" t="s">
        <v>427</v>
      </c>
      <c r="S114"/>
      <c r="T114"/>
      <c r="U114"/>
      <c r="Z114"/>
    </row>
    <row r="115" spans="1:26" x14ac:dyDescent="0.25">
      <c r="A115" s="11" t="s">
        <v>310</v>
      </c>
      <c r="B115" t="s">
        <v>321</v>
      </c>
      <c r="C115" s="25" t="s">
        <v>1404</v>
      </c>
      <c r="D115" t="s">
        <v>74</v>
      </c>
      <c r="E115" t="str">
        <f t="shared" si="0"/>
        <v>FB4_34</v>
      </c>
      <c r="H115" s="35" t="s">
        <v>1059</v>
      </c>
      <c r="J115">
        <v>10026</v>
      </c>
      <c r="K115" t="s">
        <v>436</v>
      </c>
      <c r="L115" t="s">
        <v>1601</v>
      </c>
      <c r="M115" t="s">
        <v>322</v>
      </c>
    </row>
    <row r="116" spans="1:26" s="17" customFormat="1" x14ac:dyDescent="0.25">
      <c r="A116" s="9" t="str">
        <f>'[1]Assets List'!A111</f>
        <v>FB4-60A</v>
      </c>
      <c r="B116" s="14" t="str">
        <f>'[1]Assets List'!B111</f>
        <v>HBF Feed Box A</v>
      </c>
      <c r="C116" s="14" t="s">
        <v>532</v>
      </c>
      <c r="D116" s="14" t="s">
        <v>830</v>
      </c>
      <c r="E116" s="14" t="str">
        <f t="shared" si="0"/>
        <v>FB4_60A</v>
      </c>
      <c r="F116" s="14"/>
      <c r="G116" s="14"/>
      <c r="H116" s="35" t="s">
        <v>1059</v>
      </c>
      <c r="I116" s="14"/>
      <c r="J116" s="14">
        <f>'[1]Assets List'!D111</f>
        <v>10023</v>
      </c>
      <c r="K116" s="14" t="str">
        <f>'[1]Assets List'!E111</f>
        <v>C7</v>
      </c>
      <c r="S116"/>
      <c r="T116"/>
      <c r="U116"/>
      <c r="Z116"/>
    </row>
    <row r="117" spans="1:26" x14ac:dyDescent="0.25">
      <c r="A117" s="11" t="s">
        <v>388</v>
      </c>
      <c r="B117" t="s">
        <v>1138</v>
      </c>
      <c r="C117" s="25" t="s">
        <v>1360</v>
      </c>
      <c r="D117" s="15" t="s">
        <v>871</v>
      </c>
      <c r="E117" t="str">
        <f t="shared" ref="E117:E118" si="36">SUBSTITUTE(SUBSTITUTE(A117,"-","_"),".","_")</f>
        <v>FCV4_4A_1</v>
      </c>
      <c r="F117" t="s">
        <v>115</v>
      </c>
      <c r="G117" t="s">
        <v>116</v>
      </c>
      <c r="H117" s="35" t="s">
        <v>1059</v>
      </c>
      <c r="J117">
        <v>10046</v>
      </c>
      <c r="K117" t="s">
        <v>360</v>
      </c>
      <c r="L117" t="s">
        <v>370</v>
      </c>
      <c r="M117" t="s">
        <v>454</v>
      </c>
      <c r="N117" t="s">
        <v>71</v>
      </c>
      <c r="O117" t="s">
        <v>395</v>
      </c>
      <c r="P117" t="s">
        <v>100</v>
      </c>
      <c r="Q117" t="s">
        <v>395</v>
      </c>
      <c r="R117" t="s">
        <v>918</v>
      </c>
      <c r="S117" t="s">
        <v>945</v>
      </c>
    </row>
    <row r="118" spans="1:26" x14ac:dyDescent="0.25">
      <c r="A118" s="11" t="s">
        <v>389</v>
      </c>
      <c r="B118" t="s">
        <v>1139</v>
      </c>
      <c r="C118" t="s">
        <v>1361</v>
      </c>
      <c r="D118" s="15" t="s">
        <v>871</v>
      </c>
      <c r="E118" t="str">
        <f t="shared" si="36"/>
        <v>FCV4_4A_2</v>
      </c>
      <c r="F118" t="s">
        <v>115</v>
      </c>
      <c r="G118" t="s">
        <v>128</v>
      </c>
      <c r="H118" s="35" t="s">
        <v>1059</v>
      </c>
      <c r="J118">
        <v>10046</v>
      </c>
      <c r="K118" t="s">
        <v>368</v>
      </c>
      <c r="L118" t="s">
        <v>370</v>
      </c>
      <c r="M118" t="s">
        <v>455</v>
      </c>
      <c r="N118" t="s">
        <v>71</v>
      </c>
      <c r="O118" t="s">
        <v>396</v>
      </c>
      <c r="P118" t="s">
        <v>100</v>
      </c>
      <c r="Q118" t="s">
        <v>396</v>
      </c>
      <c r="R118" t="s">
        <v>918</v>
      </c>
      <c r="S118" t="s">
        <v>945</v>
      </c>
    </row>
    <row r="119" spans="1:26" x14ac:dyDescent="0.25">
      <c r="A119" s="11" t="s">
        <v>390</v>
      </c>
      <c r="B119" t="s">
        <v>1140</v>
      </c>
      <c r="C119" t="s">
        <v>1365</v>
      </c>
      <c r="D119" s="15" t="s">
        <v>871</v>
      </c>
      <c r="E119" t="str">
        <f t="shared" ref="E119:E120" si="37">SUBSTITUTE(SUBSTITUTE(A119,"-","_"),".","_")</f>
        <v>FCV4_4B_1</v>
      </c>
      <c r="F119" t="s">
        <v>115</v>
      </c>
      <c r="G119" t="s">
        <v>116</v>
      </c>
      <c r="H119" s="35" t="s">
        <v>1059</v>
      </c>
      <c r="J119">
        <v>10046</v>
      </c>
      <c r="K119" t="s">
        <v>360</v>
      </c>
      <c r="L119" t="s">
        <v>370</v>
      </c>
      <c r="M119" t="s">
        <v>453</v>
      </c>
      <c r="N119" t="s">
        <v>71</v>
      </c>
      <c r="O119" t="s">
        <v>397</v>
      </c>
      <c r="P119" t="s">
        <v>100</v>
      </c>
      <c r="Q119" t="s">
        <v>397</v>
      </c>
      <c r="R119" t="s">
        <v>918</v>
      </c>
      <c r="S119" t="s">
        <v>945</v>
      </c>
    </row>
    <row r="120" spans="1:26" x14ac:dyDescent="0.25">
      <c r="A120" s="11" t="s">
        <v>391</v>
      </c>
      <c r="B120" t="s">
        <v>1141</v>
      </c>
      <c r="C120" t="s">
        <v>1362</v>
      </c>
      <c r="D120" s="15" t="s">
        <v>871</v>
      </c>
      <c r="E120" t="str">
        <f t="shared" si="37"/>
        <v>FCV4_4B_2</v>
      </c>
      <c r="F120" t="s">
        <v>115</v>
      </c>
      <c r="G120" t="s">
        <v>128</v>
      </c>
      <c r="H120" s="35" t="s">
        <v>1059</v>
      </c>
      <c r="J120">
        <v>10046</v>
      </c>
      <c r="K120" t="s">
        <v>368</v>
      </c>
      <c r="L120" t="s">
        <v>370</v>
      </c>
      <c r="M120" t="s">
        <v>456</v>
      </c>
      <c r="N120" t="s">
        <v>71</v>
      </c>
      <c r="O120" t="s">
        <v>398</v>
      </c>
      <c r="P120" t="s">
        <v>100</v>
      </c>
      <c r="Q120" t="s">
        <v>398</v>
      </c>
      <c r="R120" t="s">
        <v>918</v>
      </c>
      <c r="S120" t="s">
        <v>945</v>
      </c>
    </row>
    <row r="121" spans="1:26" x14ac:dyDescent="0.25">
      <c r="A121" s="11" t="s">
        <v>114</v>
      </c>
      <c r="B121" t="s">
        <v>1142</v>
      </c>
      <c r="C121" t="s">
        <v>1364</v>
      </c>
      <c r="D121" s="15" t="s">
        <v>871</v>
      </c>
      <c r="E121" t="str">
        <f t="shared" si="0"/>
        <v>FCV4_4C_1</v>
      </c>
      <c r="F121" t="s">
        <v>115</v>
      </c>
      <c r="G121" t="s">
        <v>116</v>
      </c>
      <c r="H121" s="35" t="s">
        <v>1036</v>
      </c>
      <c r="J121">
        <v>10047</v>
      </c>
      <c r="K121" t="s">
        <v>360</v>
      </c>
      <c r="L121" t="s">
        <v>370</v>
      </c>
      <c r="M121" t="s">
        <v>118</v>
      </c>
      <c r="N121" t="s">
        <v>71</v>
      </c>
      <c r="O121" t="s">
        <v>117</v>
      </c>
      <c r="P121" t="s">
        <v>100</v>
      </c>
      <c r="Q121" t="s">
        <v>117</v>
      </c>
      <c r="R121" t="s">
        <v>918</v>
      </c>
      <c r="S121" t="s">
        <v>945</v>
      </c>
    </row>
    <row r="122" spans="1:26" x14ac:dyDescent="0.25">
      <c r="A122" s="11" t="s">
        <v>127</v>
      </c>
      <c r="B122" t="s">
        <v>1143</v>
      </c>
      <c r="C122" t="s">
        <v>1363</v>
      </c>
      <c r="D122" s="15" t="s">
        <v>871</v>
      </c>
      <c r="E122" t="str">
        <f t="shared" si="0"/>
        <v>FCV4_4C_2</v>
      </c>
      <c r="F122" t="s">
        <v>115</v>
      </c>
      <c r="G122" t="s">
        <v>128</v>
      </c>
      <c r="H122" s="35" t="s">
        <v>1222</v>
      </c>
      <c r="J122">
        <v>10047</v>
      </c>
      <c r="K122" t="s">
        <v>368</v>
      </c>
      <c r="L122" t="s">
        <v>370</v>
      </c>
      <c r="M122" t="s">
        <v>130</v>
      </c>
      <c r="N122" t="s">
        <v>71</v>
      </c>
      <c r="O122" t="s">
        <v>129</v>
      </c>
      <c r="P122" t="s">
        <v>100</v>
      </c>
      <c r="Q122" t="s">
        <v>129</v>
      </c>
      <c r="R122" t="s">
        <v>918</v>
      </c>
      <c r="S122" t="s">
        <v>945</v>
      </c>
    </row>
    <row r="123" spans="1:26" x14ac:dyDescent="0.25">
      <c r="A123" s="11" t="s">
        <v>454</v>
      </c>
      <c r="B123" t="s">
        <v>1144</v>
      </c>
      <c r="C123" t="s">
        <v>1360</v>
      </c>
      <c r="D123" s="25" t="s">
        <v>1280</v>
      </c>
      <c r="E123" t="s">
        <v>457</v>
      </c>
      <c r="H123" s="35" t="s">
        <v>1059</v>
      </c>
      <c r="J123">
        <v>10046</v>
      </c>
      <c r="K123" t="s">
        <v>461</v>
      </c>
      <c r="L123" s="25" t="s">
        <v>370</v>
      </c>
      <c r="M123" s="25" t="s">
        <v>1274</v>
      </c>
    </row>
    <row r="124" spans="1:26" x14ac:dyDescent="0.25">
      <c r="A124" s="11" t="s">
        <v>455</v>
      </c>
      <c r="B124" t="s">
        <v>1145</v>
      </c>
      <c r="C124" t="s">
        <v>1361</v>
      </c>
      <c r="D124" s="25" t="s">
        <v>1280</v>
      </c>
      <c r="E124" t="s">
        <v>458</v>
      </c>
      <c r="H124" s="35" t="s">
        <v>1059</v>
      </c>
      <c r="J124">
        <v>10046</v>
      </c>
      <c r="K124" t="s">
        <v>461</v>
      </c>
      <c r="L124" s="25" t="s">
        <v>370</v>
      </c>
      <c r="M124" s="25" t="s">
        <v>1275</v>
      </c>
    </row>
    <row r="125" spans="1:26" x14ac:dyDescent="0.25">
      <c r="A125" s="11" t="s">
        <v>395</v>
      </c>
      <c r="B125" t="s">
        <v>1146</v>
      </c>
      <c r="C125" t="str">
        <f>A123</f>
        <v>FT4-4A.1</v>
      </c>
      <c r="D125" t="s">
        <v>450</v>
      </c>
      <c r="E125" t="str">
        <f t="shared" ref="E125:E126" si="38">SUBSTITUTE(SUBSTITUTE(A125,"-","_"),".","_")</f>
        <v>FIC4_4A_1</v>
      </c>
      <c r="H125" s="35" t="s">
        <v>1059</v>
      </c>
      <c r="J125">
        <v>10046</v>
      </c>
      <c r="K125" t="s">
        <v>364</v>
      </c>
      <c r="L125" t="s">
        <v>71</v>
      </c>
      <c r="M125" s="25" t="s">
        <v>454</v>
      </c>
    </row>
    <row r="126" spans="1:26" x14ac:dyDescent="0.25">
      <c r="A126" s="11" t="s">
        <v>396</v>
      </c>
      <c r="B126" t="s">
        <v>1147</v>
      </c>
      <c r="C126" t="str">
        <f>A124</f>
        <v>FT4-4A.2</v>
      </c>
      <c r="D126" t="s">
        <v>450</v>
      </c>
      <c r="E126" t="str">
        <f t="shared" si="38"/>
        <v>FIC4_4A_2</v>
      </c>
      <c r="H126" s="35" t="s">
        <v>1059</v>
      </c>
      <c r="J126">
        <v>10046</v>
      </c>
      <c r="K126" t="s">
        <v>364</v>
      </c>
      <c r="L126" t="s">
        <v>71</v>
      </c>
      <c r="M126" s="25" t="s">
        <v>455</v>
      </c>
    </row>
    <row r="127" spans="1:26" x14ac:dyDescent="0.25">
      <c r="A127" s="11" t="s">
        <v>453</v>
      </c>
      <c r="B127" t="s">
        <v>1148</v>
      </c>
      <c r="C127" t="s">
        <v>1365</v>
      </c>
      <c r="D127" s="25" t="s">
        <v>1280</v>
      </c>
      <c r="E127" t="s">
        <v>459</v>
      </c>
      <c r="H127" s="35" t="s">
        <v>1059</v>
      </c>
      <c r="J127">
        <v>10046</v>
      </c>
      <c r="K127" t="s">
        <v>462</v>
      </c>
      <c r="L127" s="25" t="s">
        <v>370</v>
      </c>
      <c r="M127" s="25" t="s">
        <v>1276</v>
      </c>
    </row>
    <row r="128" spans="1:26" x14ac:dyDescent="0.25">
      <c r="A128" s="11" t="s">
        <v>456</v>
      </c>
      <c r="B128" t="s">
        <v>1149</v>
      </c>
      <c r="C128" t="s">
        <v>1362</v>
      </c>
      <c r="D128" s="25" t="s">
        <v>1280</v>
      </c>
      <c r="E128" t="s">
        <v>460</v>
      </c>
      <c r="H128" s="35" t="s">
        <v>1059</v>
      </c>
      <c r="J128">
        <v>10046</v>
      </c>
      <c r="K128" t="s">
        <v>462</v>
      </c>
      <c r="L128" s="25" t="s">
        <v>370</v>
      </c>
      <c r="M128" s="25" t="s">
        <v>1277</v>
      </c>
    </row>
    <row r="129" spans="1:24" x14ac:dyDescent="0.25">
      <c r="A129" s="11" t="s">
        <v>397</v>
      </c>
      <c r="B129" t="s">
        <v>1150</v>
      </c>
      <c r="C129" t="str">
        <f>A127</f>
        <v>FT4-4B.1</v>
      </c>
      <c r="D129" t="s">
        <v>450</v>
      </c>
      <c r="E129" t="str">
        <f t="shared" ref="E129:E130" si="39">SUBSTITUTE(SUBSTITUTE(A129,"-","_"),".","_")</f>
        <v>FIC4_4B_1</v>
      </c>
      <c r="H129" s="35" t="s">
        <v>1059</v>
      </c>
      <c r="J129">
        <v>10046</v>
      </c>
      <c r="K129" t="s">
        <v>463</v>
      </c>
      <c r="L129" t="s">
        <v>71</v>
      </c>
      <c r="M129" s="25" t="s">
        <v>453</v>
      </c>
    </row>
    <row r="130" spans="1:24" x14ac:dyDescent="0.25">
      <c r="A130" s="11" t="s">
        <v>398</v>
      </c>
      <c r="B130" t="s">
        <v>1151</v>
      </c>
      <c r="C130" t="str">
        <f>A128</f>
        <v>FT4-4B.2</v>
      </c>
      <c r="D130" t="s">
        <v>450</v>
      </c>
      <c r="E130" t="str">
        <f t="shared" si="39"/>
        <v>FIC4_4B_2</v>
      </c>
      <c r="H130" s="35" t="s">
        <v>1059</v>
      </c>
      <c r="J130">
        <v>10046</v>
      </c>
      <c r="K130" t="s">
        <v>463</v>
      </c>
      <c r="L130" t="s">
        <v>71</v>
      </c>
      <c r="M130" s="25" t="s">
        <v>456</v>
      </c>
    </row>
    <row r="131" spans="1:24" x14ac:dyDescent="0.25">
      <c r="A131" s="11" t="s">
        <v>118</v>
      </c>
      <c r="B131" t="s">
        <v>1152</v>
      </c>
      <c r="C131" t="s">
        <v>1364</v>
      </c>
      <c r="D131" s="25" t="s">
        <v>1280</v>
      </c>
      <c r="E131" t="s">
        <v>451</v>
      </c>
      <c r="H131" s="35" t="s">
        <v>1059</v>
      </c>
      <c r="J131">
        <v>10047</v>
      </c>
      <c r="K131" t="s">
        <v>392</v>
      </c>
      <c r="L131" t="s">
        <v>370</v>
      </c>
      <c r="M131" t="s">
        <v>119</v>
      </c>
    </row>
    <row r="132" spans="1:24" x14ac:dyDescent="0.25">
      <c r="A132" s="11" t="s">
        <v>130</v>
      </c>
      <c r="B132" t="s">
        <v>1153</v>
      </c>
      <c r="C132" t="s">
        <v>1363</v>
      </c>
      <c r="D132" s="25" t="s">
        <v>1280</v>
      </c>
      <c r="E132" t="s">
        <v>452</v>
      </c>
      <c r="H132" s="35" t="s">
        <v>1059</v>
      </c>
      <c r="J132">
        <v>10047</v>
      </c>
      <c r="K132" t="s">
        <v>392</v>
      </c>
      <c r="L132" t="s">
        <v>370</v>
      </c>
      <c r="M132" t="s">
        <v>131</v>
      </c>
    </row>
    <row r="133" spans="1:24" x14ac:dyDescent="0.25">
      <c r="A133" s="11" t="s">
        <v>117</v>
      </c>
      <c r="B133" t="s">
        <v>1154</v>
      </c>
      <c r="C133" t="str">
        <f>A131</f>
        <v>FT4-4C.1</v>
      </c>
      <c r="D133" t="s">
        <v>450</v>
      </c>
      <c r="E133" t="str">
        <f t="shared" si="0"/>
        <v>FIC4_4C_1</v>
      </c>
      <c r="H133" s="35" t="s">
        <v>1059</v>
      </c>
      <c r="J133">
        <v>10047</v>
      </c>
      <c r="K133" t="s">
        <v>392</v>
      </c>
      <c r="L133" t="s">
        <v>71</v>
      </c>
      <c r="M133" t="s">
        <v>118</v>
      </c>
    </row>
    <row r="134" spans="1:24" x14ac:dyDescent="0.25">
      <c r="A134" s="11" t="s">
        <v>129</v>
      </c>
      <c r="B134" t="s">
        <v>1155</v>
      </c>
      <c r="C134" t="str">
        <f>A132</f>
        <v>FT4-4C.2</v>
      </c>
      <c r="D134" t="s">
        <v>450</v>
      </c>
      <c r="E134" t="str">
        <f t="shared" si="0"/>
        <v>FIC4_4C_2</v>
      </c>
      <c r="H134" s="35" t="s">
        <v>1059</v>
      </c>
      <c r="J134">
        <v>10047</v>
      </c>
      <c r="K134" t="s">
        <v>392</v>
      </c>
      <c r="L134" t="s">
        <v>71</v>
      </c>
      <c r="M134" t="s">
        <v>130</v>
      </c>
    </row>
    <row r="135" spans="1:24" x14ac:dyDescent="0.25">
      <c r="A135" s="11" t="s">
        <v>532</v>
      </c>
      <c r="B135" t="s">
        <v>534</v>
      </c>
      <c r="C135" t="s">
        <v>1684</v>
      </c>
      <c r="D135" t="s">
        <v>1947</v>
      </c>
      <c r="E135" t="s">
        <v>817</v>
      </c>
      <c r="H135" s="35" t="s">
        <v>1059</v>
      </c>
      <c r="J135">
        <v>10023</v>
      </c>
      <c r="K135" t="s">
        <v>533</v>
      </c>
      <c r="L135" t="s">
        <v>374</v>
      </c>
      <c r="M135" t="str">
        <f>B136</f>
        <v>FL4-60A Drive</v>
      </c>
      <c r="N135" t="s">
        <v>67</v>
      </c>
      <c r="O135" t="s">
        <v>1772</v>
      </c>
      <c r="P135" t="s">
        <v>1688</v>
      </c>
      <c r="Q135" t="s">
        <v>1685</v>
      </c>
      <c r="R135" t="s">
        <v>1602</v>
      </c>
      <c r="S135" t="s">
        <v>1672</v>
      </c>
      <c r="T135" t="s">
        <v>1782</v>
      </c>
      <c r="U135" s="25" t="s">
        <v>1671</v>
      </c>
      <c r="X135" s="25"/>
    </row>
    <row r="136" spans="1:24" x14ac:dyDescent="0.25">
      <c r="A136" s="11"/>
      <c r="B136" t="s">
        <v>536</v>
      </c>
      <c r="C136" t="s">
        <v>532</v>
      </c>
      <c r="D136" t="s">
        <v>820</v>
      </c>
      <c r="E136" t="s">
        <v>817</v>
      </c>
      <c r="H136" s="35" t="s">
        <v>1059</v>
      </c>
      <c r="J136">
        <v>10023</v>
      </c>
      <c r="K136" t="s">
        <v>533</v>
      </c>
    </row>
    <row r="137" spans="1:24" x14ac:dyDescent="0.25">
      <c r="A137" s="41" t="s">
        <v>1674</v>
      </c>
      <c r="B137" s="25" t="s">
        <v>1836</v>
      </c>
      <c r="C137" t="s">
        <v>532</v>
      </c>
      <c r="D137" s="25" t="s">
        <v>1676</v>
      </c>
      <c r="E137" s="25" t="s">
        <v>1828</v>
      </c>
      <c r="H137" s="35"/>
      <c r="J137">
        <v>10023</v>
      </c>
      <c r="K137" t="s">
        <v>517</v>
      </c>
      <c r="L137" s="25" t="s">
        <v>1156</v>
      </c>
      <c r="M137" s="25" t="s">
        <v>817</v>
      </c>
    </row>
    <row r="138" spans="1:24" x14ac:dyDescent="0.25">
      <c r="A138" s="41" t="s">
        <v>816</v>
      </c>
      <c r="B138" s="25" t="s">
        <v>1837</v>
      </c>
      <c r="C138" t="s">
        <v>532</v>
      </c>
      <c r="D138" s="25" t="s">
        <v>1676</v>
      </c>
      <c r="E138" s="25" t="s">
        <v>1827</v>
      </c>
      <c r="H138" s="35"/>
      <c r="J138">
        <v>10023</v>
      </c>
      <c r="K138" t="s">
        <v>517</v>
      </c>
      <c r="L138" s="25" t="s">
        <v>1156</v>
      </c>
      <c r="M138" s="25" t="s">
        <v>817</v>
      </c>
    </row>
    <row r="139" spans="1:24" x14ac:dyDescent="0.25">
      <c r="A139" s="41" t="s">
        <v>815</v>
      </c>
      <c r="B139" s="25" t="s">
        <v>1838</v>
      </c>
      <c r="C139" t="s">
        <v>532</v>
      </c>
      <c r="D139" s="25" t="s">
        <v>1676</v>
      </c>
      <c r="E139" s="25" t="s">
        <v>1830</v>
      </c>
      <c r="H139" s="35"/>
      <c r="J139">
        <v>10023</v>
      </c>
      <c r="K139" t="s">
        <v>517</v>
      </c>
      <c r="L139" s="25" t="s">
        <v>1156</v>
      </c>
      <c r="M139" s="25" t="s">
        <v>817</v>
      </c>
    </row>
    <row r="140" spans="1:24" x14ac:dyDescent="0.25">
      <c r="A140" s="41" t="s">
        <v>1677</v>
      </c>
      <c r="B140" s="25" t="s">
        <v>1839</v>
      </c>
      <c r="C140" t="s">
        <v>532</v>
      </c>
      <c r="D140" s="25" t="s">
        <v>1676</v>
      </c>
      <c r="E140" s="25" t="s">
        <v>1829</v>
      </c>
      <c r="H140" s="35"/>
      <c r="J140">
        <v>10023</v>
      </c>
      <c r="K140" t="s">
        <v>517</v>
      </c>
      <c r="L140" s="25" t="s">
        <v>1156</v>
      </c>
      <c r="M140" s="25" t="s">
        <v>817</v>
      </c>
    </row>
    <row r="141" spans="1:24" x14ac:dyDescent="0.25">
      <c r="A141" s="41" t="s">
        <v>1679</v>
      </c>
      <c r="B141" t="s">
        <v>1739</v>
      </c>
      <c r="C141" t="s">
        <v>532</v>
      </c>
      <c r="D141" t="s">
        <v>1680</v>
      </c>
      <c r="E141" s="44" t="s">
        <v>1826</v>
      </c>
      <c r="H141" s="35"/>
      <c r="J141">
        <v>10023</v>
      </c>
      <c r="K141" t="s">
        <v>517</v>
      </c>
      <c r="L141" s="25" t="s">
        <v>1156</v>
      </c>
      <c r="M141" s="25" t="s">
        <v>817</v>
      </c>
    </row>
    <row r="142" spans="1:24" x14ac:dyDescent="0.25">
      <c r="A142" s="41" t="s">
        <v>1681</v>
      </c>
      <c r="B142" t="s">
        <v>1740</v>
      </c>
      <c r="C142" t="s">
        <v>532</v>
      </c>
      <c r="D142" t="s">
        <v>1680</v>
      </c>
      <c r="E142" s="44" t="s">
        <v>1825</v>
      </c>
      <c r="H142" s="35"/>
      <c r="J142">
        <v>10023</v>
      </c>
      <c r="K142" t="s">
        <v>517</v>
      </c>
      <c r="L142" s="25" t="s">
        <v>1156</v>
      </c>
      <c r="M142" s="25" t="s">
        <v>817</v>
      </c>
    </row>
    <row r="143" spans="1:24" x14ac:dyDescent="0.25">
      <c r="A143" s="41" t="s">
        <v>1682</v>
      </c>
      <c r="B143" t="s">
        <v>1741</v>
      </c>
      <c r="C143" t="s">
        <v>532</v>
      </c>
      <c r="D143" t="s">
        <v>1680</v>
      </c>
      <c r="E143" s="44" t="s">
        <v>1824</v>
      </c>
      <c r="H143" s="35"/>
      <c r="J143">
        <v>10023</v>
      </c>
      <c r="K143" t="s">
        <v>517</v>
      </c>
      <c r="L143" s="25" t="s">
        <v>1156</v>
      </c>
      <c r="M143" s="25" t="s">
        <v>817</v>
      </c>
    </row>
    <row r="144" spans="1:24" x14ac:dyDescent="0.25">
      <c r="A144" s="41" t="s">
        <v>1683</v>
      </c>
      <c r="B144" t="s">
        <v>1742</v>
      </c>
      <c r="C144" t="s">
        <v>532</v>
      </c>
      <c r="D144" t="s">
        <v>1680</v>
      </c>
      <c r="E144" s="44" t="s">
        <v>1823</v>
      </c>
      <c r="H144" s="35"/>
      <c r="J144">
        <v>10023</v>
      </c>
      <c r="K144" t="s">
        <v>517</v>
      </c>
      <c r="L144" s="25" t="s">
        <v>1156</v>
      </c>
      <c r="M144" s="25" t="s">
        <v>817</v>
      </c>
    </row>
    <row r="145" spans="1:24" x14ac:dyDescent="0.25">
      <c r="A145" s="11" t="s">
        <v>122</v>
      </c>
      <c r="B145" t="s">
        <v>233</v>
      </c>
      <c r="C145" t="s">
        <v>448</v>
      </c>
      <c r="D145" t="s">
        <v>449</v>
      </c>
      <c r="E145" t="str">
        <f t="shared" si="0"/>
        <v>FN4_5</v>
      </c>
      <c r="H145" s="35" t="s">
        <v>1242</v>
      </c>
      <c r="J145">
        <v>10055</v>
      </c>
      <c r="K145" t="s">
        <v>419</v>
      </c>
      <c r="L145" t="s">
        <v>374</v>
      </c>
      <c r="M145" t="str">
        <f>B146</f>
        <v>FN4-5 Drive</v>
      </c>
      <c r="N145" t="s">
        <v>67</v>
      </c>
      <c r="O145" t="str">
        <f>B146</f>
        <v>FN4-5 Drive</v>
      </c>
      <c r="P145" t="s">
        <v>1262</v>
      </c>
      <c r="Q145" t="s">
        <v>14</v>
      </c>
    </row>
    <row r="146" spans="1:24" x14ac:dyDescent="0.25">
      <c r="A146" s="11"/>
      <c r="B146" t="s">
        <v>537</v>
      </c>
      <c r="C146" t="s">
        <v>122</v>
      </c>
      <c r="D146" t="s">
        <v>819</v>
      </c>
      <c r="E146" t="s">
        <v>538</v>
      </c>
      <c r="H146" s="35" t="s">
        <v>1059</v>
      </c>
      <c r="J146">
        <v>10055</v>
      </c>
      <c r="K146" t="s">
        <v>419</v>
      </c>
    </row>
    <row r="147" spans="1:24" x14ac:dyDescent="0.25">
      <c r="A147" s="11" t="s">
        <v>539</v>
      </c>
      <c r="B147" t="s">
        <v>540</v>
      </c>
      <c r="C147" t="s">
        <v>1684</v>
      </c>
      <c r="D147" t="s">
        <v>449</v>
      </c>
      <c r="E147" t="str">
        <f t="shared" ref="E147" si="40">SUBSTITUTE(SUBSTITUTE(A147,"-","_"),".","_")</f>
        <v>FN4_64A</v>
      </c>
      <c r="H147" s="35" t="s">
        <v>1059</v>
      </c>
      <c r="J147">
        <v>10055</v>
      </c>
      <c r="K147" t="s">
        <v>419</v>
      </c>
      <c r="L147" t="s">
        <v>374</v>
      </c>
      <c r="M147" t="str">
        <f>B148</f>
        <v>FN4-64A Drive</v>
      </c>
      <c r="N147" t="s">
        <v>67</v>
      </c>
      <c r="O147" t="str">
        <f>B148</f>
        <v>FN4-64A Drive</v>
      </c>
    </row>
    <row r="148" spans="1:24" x14ac:dyDescent="0.25">
      <c r="A148" s="11"/>
      <c r="B148" s="15" t="s">
        <v>591</v>
      </c>
      <c r="C148" s="15" t="s">
        <v>539</v>
      </c>
      <c r="D148" t="s">
        <v>819</v>
      </c>
      <c r="E148" t="s">
        <v>538</v>
      </c>
      <c r="H148" s="35" t="s">
        <v>1059</v>
      </c>
      <c r="J148">
        <v>10055</v>
      </c>
      <c r="K148" t="s">
        <v>419</v>
      </c>
    </row>
    <row r="149" spans="1:24" x14ac:dyDescent="0.25">
      <c r="A149" s="11" t="s">
        <v>109</v>
      </c>
      <c r="B149" t="s">
        <v>521</v>
      </c>
      <c r="C149" t="s">
        <v>110</v>
      </c>
      <c r="D149" s="25" t="s">
        <v>1384</v>
      </c>
      <c r="E149" t="str">
        <f t="shared" si="0"/>
        <v>FV3_16A_1</v>
      </c>
      <c r="H149" s="35" t="s">
        <v>1059</v>
      </c>
    </row>
    <row r="150" spans="1:24" x14ac:dyDescent="0.25">
      <c r="A150" s="11" t="s">
        <v>55</v>
      </c>
      <c r="B150" t="s">
        <v>520</v>
      </c>
      <c r="C150" t="s">
        <v>434</v>
      </c>
      <c r="D150" t="s">
        <v>864</v>
      </c>
      <c r="E150" t="str">
        <f t="shared" si="0"/>
        <v>FV3_20A_1</v>
      </c>
      <c r="F150" t="s">
        <v>98</v>
      </c>
      <c r="G150" t="s">
        <v>99</v>
      </c>
      <c r="H150" s="35" t="s">
        <v>1059</v>
      </c>
      <c r="J150">
        <v>10012</v>
      </c>
      <c r="K150" t="s">
        <v>363</v>
      </c>
      <c r="L150" t="s">
        <v>54</v>
      </c>
      <c r="M150" t="s">
        <v>14</v>
      </c>
    </row>
    <row r="151" spans="1:24" x14ac:dyDescent="0.25">
      <c r="A151" s="11" t="s">
        <v>439</v>
      </c>
      <c r="B151" t="s">
        <v>522</v>
      </c>
      <c r="C151" t="s">
        <v>435</v>
      </c>
      <c r="D151" t="s">
        <v>864</v>
      </c>
      <c r="E151" t="str">
        <f t="shared" ref="E151" si="41">SUBSTITUTE(SUBSTITUTE(A151,"-","_"),".","_")</f>
        <v>FV3_20B_1</v>
      </c>
      <c r="F151" t="s">
        <v>98</v>
      </c>
      <c r="G151" t="s">
        <v>99</v>
      </c>
      <c r="H151" s="35" t="s">
        <v>1059</v>
      </c>
      <c r="J151">
        <v>10013</v>
      </c>
      <c r="K151" t="s">
        <v>363</v>
      </c>
      <c r="L151" t="s">
        <v>54</v>
      </c>
      <c r="M151" t="s">
        <v>14</v>
      </c>
    </row>
    <row r="152" spans="1:24" x14ac:dyDescent="0.25">
      <c r="A152" s="10" t="s">
        <v>42</v>
      </c>
      <c r="B152" t="s">
        <v>43</v>
      </c>
      <c r="C152" t="s">
        <v>39</v>
      </c>
      <c r="D152" s="15" t="s">
        <v>872</v>
      </c>
      <c r="E152" t="str">
        <f t="shared" si="0"/>
        <v>FV4_13A_1</v>
      </c>
      <c r="F152" t="s">
        <v>44</v>
      </c>
      <c r="G152" t="s">
        <v>45</v>
      </c>
      <c r="H152" s="35" t="s">
        <v>1059</v>
      </c>
      <c r="J152">
        <v>10022</v>
      </c>
      <c r="K152" t="s">
        <v>515</v>
      </c>
      <c r="L152" t="s">
        <v>1598</v>
      </c>
      <c r="M152" t="s">
        <v>46</v>
      </c>
      <c r="N152" s="25" t="s">
        <v>1156</v>
      </c>
      <c r="O152" s="25" t="s">
        <v>39</v>
      </c>
      <c r="X152" s="25"/>
    </row>
    <row r="153" spans="1:24" x14ac:dyDescent="0.25">
      <c r="A153" s="10" t="s">
        <v>523</v>
      </c>
      <c r="B153" t="s">
        <v>526</v>
      </c>
      <c r="C153" s="15" t="s">
        <v>529</v>
      </c>
      <c r="D153" s="15" t="s">
        <v>872</v>
      </c>
      <c r="E153" t="str">
        <f t="shared" ref="E153:E155" si="42">SUBSTITUTE(SUBSTITUTE(A153,"-","_"),".","_")</f>
        <v>FV4_13B_1</v>
      </c>
      <c r="F153" t="s">
        <v>44</v>
      </c>
      <c r="G153" t="s">
        <v>45</v>
      </c>
      <c r="H153" s="35" t="s">
        <v>1059</v>
      </c>
      <c r="J153">
        <v>10022</v>
      </c>
      <c r="K153" t="s">
        <v>515</v>
      </c>
      <c r="L153" t="s">
        <v>1598</v>
      </c>
      <c r="M153" t="s">
        <v>46</v>
      </c>
      <c r="N153" s="25" t="s">
        <v>1156</v>
      </c>
      <c r="O153" s="25" t="s">
        <v>529</v>
      </c>
      <c r="X153" s="25"/>
    </row>
    <row r="154" spans="1:24" x14ac:dyDescent="0.25">
      <c r="A154" s="10" t="s">
        <v>524</v>
      </c>
      <c r="B154" t="s">
        <v>527</v>
      </c>
      <c r="C154" s="15" t="s">
        <v>530</v>
      </c>
      <c r="D154" s="15" t="s">
        <v>872</v>
      </c>
      <c r="E154" t="str">
        <f t="shared" si="42"/>
        <v>FV4_13C_1</v>
      </c>
      <c r="F154" t="s">
        <v>44</v>
      </c>
      <c r="G154" t="s">
        <v>45</v>
      </c>
      <c r="H154" s="35" t="s">
        <v>1059</v>
      </c>
      <c r="J154">
        <v>10022</v>
      </c>
      <c r="K154" t="s">
        <v>515</v>
      </c>
      <c r="L154" t="s">
        <v>1598</v>
      </c>
      <c r="M154" t="s">
        <v>46</v>
      </c>
      <c r="N154" s="25" t="s">
        <v>1156</v>
      </c>
      <c r="O154" s="25" t="s">
        <v>530</v>
      </c>
      <c r="X154" s="25"/>
    </row>
    <row r="155" spans="1:24" x14ac:dyDescent="0.25">
      <c r="A155" s="10" t="s">
        <v>525</v>
      </c>
      <c r="B155" t="s">
        <v>528</v>
      </c>
      <c r="C155" s="15" t="s">
        <v>531</v>
      </c>
      <c r="D155" s="15" t="s">
        <v>872</v>
      </c>
      <c r="E155" t="str">
        <f t="shared" si="42"/>
        <v>FV4_13D_1</v>
      </c>
      <c r="F155" t="s">
        <v>44</v>
      </c>
      <c r="G155" t="s">
        <v>45</v>
      </c>
      <c r="H155" s="35" t="s">
        <v>1059</v>
      </c>
      <c r="J155">
        <v>10022</v>
      </c>
      <c r="K155" t="s">
        <v>515</v>
      </c>
      <c r="L155" t="s">
        <v>1598</v>
      </c>
      <c r="M155" t="s">
        <v>46</v>
      </c>
      <c r="N155" s="25" t="s">
        <v>1156</v>
      </c>
      <c r="O155" s="25" t="s">
        <v>531</v>
      </c>
      <c r="X155" s="25"/>
    </row>
    <row r="156" spans="1:24" x14ac:dyDescent="0.25">
      <c r="A156" s="11" t="s">
        <v>267</v>
      </c>
      <c r="B156" t="s">
        <v>268</v>
      </c>
      <c r="C156" t="s">
        <v>480</v>
      </c>
      <c r="D156" s="25" t="s">
        <v>866</v>
      </c>
      <c r="E156" t="str">
        <f t="shared" si="0"/>
        <v>FV4_32_1</v>
      </c>
      <c r="F156" t="s">
        <v>269</v>
      </c>
      <c r="G156" t="s">
        <v>270</v>
      </c>
      <c r="H156" s="35" t="s">
        <v>1059</v>
      </c>
      <c r="J156">
        <v>10027</v>
      </c>
      <c r="K156" s="15" t="s">
        <v>665</v>
      </c>
      <c r="L156" t="s">
        <v>1601</v>
      </c>
      <c r="M156" t="s">
        <v>480</v>
      </c>
    </row>
    <row r="157" spans="1:24" x14ac:dyDescent="0.25">
      <c r="A157" s="11" t="s">
        <v>668</v>
      </c>
      <c r="B157" s="15" t="s">
        <v>669</v>
      </c>
      <c r="C157" s="25" t="s">
        <v>1404</v>
      </c>
      <c r="D157" s="15" t="s">
        <v>867</v>
      </c>
      <c r="E157" t="str">
        <f t="shared" ref="E157" si="43">SUBSTITUTE(SUBSTITUTE(A157,"-","_"),".","_")</f>
        <v>FV4_32_2</v>
      </c>
      <c r="F157" t="s">
        <v>269</v>
      </c>
      <c r="G157" t="s">
        <v>270</v>
      </c>
      <c r="H157" s="35" t="s">
        <v>1059</v>
      </c>
      <c r="J157">
        <v>10027</v>
      </c>
      <c r="K157" s="15" t="s">
        <v>666</v>
      </c>
      <c r="L157" t="s">
        <v>1601</v>
      </c>
      <c r="M157" t="s">
        <v>480</v>
      </c>
    </row>
    <row r="158" spans="1:24" x14ac:dyDescent="0.25">
      <c r="A158" s="11" t="s">
        <v>273</v>
      </c>
      <c r="B158" t="s">
        <v>274</v>
      </c>
      <c r="C158" t="s">
        <v>480</v>
      </c>
      <c r="D158" s="15" t="s">
        <v>866</v>
      </c>
      <c r="E158" t="str">
        <f t="shared" si="0"/>
        <v>FV4_32_3</v>
      </c>
      <c r="F158" t="s">
        <v>269</v>
      </c>
      <c r="G158" t="s">
        <v>275</v>
      </c>
      <c r="H158" s="35" t="s">
        <v>1059</v>
      </c>
      <c r="J158">
        <v>10027</v>
      </c>
      <c r="K158" s="15" t="s">
        <v>361</v>
      </c>
      <c r="L158" t="s">
        <v>1601</v>
      </c>
      <c r="M158" t="s">
        <v>480</v>
      </c>
    </row>
    <row r="159" spans="1:24" x14ac:dyDescent="0.25">
      <c r="A159" s="11" t="s">
        <v>276</v>
      </c>
      <c r="B159" t="s">
        <v>277</v>
      </c>
      <c r="C159" t="s">
        <v>265</v>
      </c>
      <c r="D159" s="15" t="s">
        <v>866</v>
      </c>
      <c r="E159" t="str">
        <f t="shared" si="0"/>
        <v>FV4_32_4</v>
      </c>
      <c r="F159" t="s">
        <v>269</v>
      </c>
      <c r="G159" t="s">
        <v>275</v>
      </c>
      <c r="H159" s="35" t="s">
        <v>1059</v>
      </c>
      <c r="J159">
        <v>10027</v>
      </c>
      <c r="K159" s="15" t="s">
        <v>667</v>
      </c>
      <c r="L159" t="s">
        <v>1601</v>
      </c>
      <c r="M159" t="s">
        <v>265</v>
      </c>
    </row>
    <row r="160" spans="1:24" x14ac:dyDescent="0.25">
      <c r="A160" s="11" t="s">
        <v>271</v>
      </c>
      <c r="B160" t="s">
        <v>272</v>
      </c>
      <c r="C160" t="s">
        <v>265</v>
      </c>
      <c r="D160" s="15" t="s">
        <v>866</v>
      </c>
      <c r="E160" t="str">
        <f t="shared" si="0"/>
        <v>FV4_32_5</v>
      </c>
      <c r="F160" t="s">
        <v>269</v>
      </c>
      <c r="G160" t="s">
        <v>270</v>
      </c>
      <c r="H160" s="35" t="s">
        <v>1059</v>
      </c>
      <c r="J160">
        <v>10027</v>
      </c>
      <c r="K160" s="15" t="s">
        <v>670</v>
      </c>
      <c r="L160" t="s">
        <v>1601</v>
      </c>
      <c r="M160" t="s">
        <v>265</v>
      </c>
    </row>
    <row r="161" spans="1:17" x14ac:dyDescent="0.25">
      <c r="A161" s="12" t="s">
        <v>297</v>
      </c>
      <c r="B161" t="s">
        <v>336</v>
      </c>
      <c r="C161" t="s">
        <v>264</v>
      </c>
      <c r="D161" s="15" t="s">
        <v>872</v>
      </c>
      <c r="E161" t="str">
        <f t="shared" si="0"/>
        <v>FV4_32A_1</v>
      </c>
      <c r="F161" t="s">
        <v>337</v>
      </c>
      <c r="G161" t="s">
        <v>338</v>
      </c>
      <c r="H161" s="35" t="s">
        <v>1059</v>
      </c>
      <c r="J161">
        <v>10027</v>
      </c>
      <c r="K161" t="s">
        <v>515</v>
      </c>
      <c r="L161" t="s">
        <v>1600</v>
      </c>
      <c r="M161" t="s">
        <v>299</v>
      </c>
      <c r="N161" s="25" t="s">
        <v>1156</v>
      </c>
      <c r="O161" s="25" t="s">
        <v>264</v>
      </c>
    </row>
    <row r="162" spans="1:17" x14ac:dyDescent="0.25">
      <c r="A162" s="12" t="s">
        <v>503</v>
      </c>
      <c r="B162" t="s">
        <v>509</v>
      </c>
      <c r="C162" t="str">
        <f>"CY4-32"&amp;MID(A162,7,1)</f>
        <v>CY4-32B</v>
      </c>
      <c r="D162" s="15" t="s">
        <v>872</v>
      </c>
      <c r="E162" t="str">
        <f t="shared" si="0"/>
        <v>FV4_32B_1</v>
      </c>
      <c r="F162" t="s">
        <v>337</v>
      </c>
      <c r="G162" t="s">
        <v>510</v>
      </c>
      <c r="H162" s="35" t="s">
        <v>1059</v>
      </c>
      <c r="J162">
        <v>10027</v>
      </c>
      <c r="K162" t="s">
        <v>516</v>
      </c>
      <c r="L162" t="s">
        <v>1600</v>
      </c>
      <c r="M162" t="s">
        <v>299</v>
      </c>
      <c r="N162" t="s">
        <v>20</v>
      </c>
      <c r="O162" t="str">
        <f>A161</f>
        <v>FV4-32A.1</v>
      </c>
      <c r="P162" s="25" t="s">
        <v>1156</v>
      </c>
      <c r="Q162" s="25" t="s">
        <v>416</v>
      </c>
    </row>
    <row r="163" spans="1:17" x14ac:dyDescent="0.25">
      <c r="A163" s="12" t="s">
        <v>504</v>
      </c>
      <c r="B163" t="str">
        <f>"TC"&amp;MID(A163,7,1)&amp;" Inlet Control Valve"</f>
        <v>TCC Inlet Control Valve</v>
      </c>
      <c r="C163" t="str">
        <f t="shared" ref="C163:C168" si="44">"CY4-32"&amp;MID(A163,7,1)</f>
        <v>CY4-32C</v>
      </c>
      <c r="D163" s="15" t="s">
        <v>872</v>
      </c>
      <c r="E163" t="str">
        <f t="shared" ref="E163:E167" si="45">SUBSTITUTE(SUBSTITUTE(A163,"-","_"),".","_")</f>
        <v>FV4_32C_1</v>
      </c>
      <c r="F163" t="s">
        <v>337</v>
      </c>
      <c r="G163" t="s">
        <v>511</v>
      </c>
      <c r="H163" s="35" t="s">
        <v>1059</v>
      </c>
      <c r="J163">
        <v>10027</v>
      </c>
      <c r="K163" t="s">
        <v>436</v>
      </c>
      <c r="L163" t="s">
        <v>1600</v>
      </c>
      <c r="M163" t="s">
        <v>299</v>
      </c>
      <c r="N163" t="s">
        <v>20</v>
      </c>
      <c r="O163" t="str">
        <f t="shared" ref="O163:O168" si="46">A162</f>
        <v>FV4-32B.1</v>
      </c>
      <c r="P163" s="25" t="s">
        <v>1156</v>
      </c>
      <c r="Q163" s="25" t="s">
        <v>417</v>
      </c>
    </row>
    <row r="164" spans="1:17" x14ac:dyDescent="0.25">
      <c r="A164" s="12" t="s">
        <v>505</v>
      </c>
      <c r="B164" t="str">
        <f t="shared" ref="B164:B168" si="47">"TC"&amp;MID(A164,7,1)&amp;" Inlet Control Valve"</f>
        <v>TCD Inlet Control Valve</v>
      </c>
      <c r="C164" t="str">
        <f t="shared" si="44"/>
        <v>CY4-32D</v>
      </c>
      <c r="D164" s="15" t="s">
        <v>872</v>
      </c>
      <c r="E164" t="str">
        <f t="shared" ref="E164" si="48">SUBSTITUTE(SUBSTITUTE(A164,"-","_"),".","_")</f>
        <v>FV4_32D_1</v>
      </c>
      <c r="F164" t="s">
        <v>337</v>
      </c>
      <c r="G164" t="s">
        <v>512</v>
      </c>
      <c r="H164" s="35" t="s">
        <v>1059</v>
      </c>
      <c r="J164">
        <v>10027</v>
      </c>
      <c r="K164" t="s">
        <v>437</v>
      </c>
      <c r="L164" t="s">
        <v>1600</v>
      </c>
      <c r="M164" t="s">
        <v>299</v>
      </c>
      <c r="N164" t="s">
        <v>20</v>
      </c>
      <c r="O164" t="str">
        <f t="shared" si="46"/>
        <v>FV4-32C.1</v>
      </c>
      <c r="P164" s="25" t="s">
        <v>1156</v>
      </c>
      <c r="Q164" s="25" t="s">
        <v>418</v>
      </c>
    </row>
    <row r="165" spans="1:17" x14ac:dyDescent="0.25">
      <c r="A165" s="12" t="s">
        <v>298</v>
      </c>
      <c r="B165" t="str">
        <f t="shared" si="47"/>
        <v>TCE Inlet Control Valve</v>
      </c>
      <c r="C165" t="str">
        <f t="shared" si="44"/>
        <v>CY4-32E</v>
      </c>
      <c r="D165" s="15" t="s">
        <v>872</v>
      </c>
      <c r="E165" t="str">
        <f t="shared" si="45"/>
        <v>FV4_32E_1</v>
      </c>
      <c r="F165" t="s">
        <v>337</v>
      </c>
      <c r="G165" t="s">
        <v>323</v>
      </c>
      <c r="H165" s="35" t="s">
        <v>1059</v>
      </c>
      <c r="J165">
        <v>10027</v>
      </c>
      <c r="K165" t="s">
        <v>517</v>
      </c>
      <c r="L165" t="s">
        <v>1600</v>
      </c>
      <c r="M165" t="s">
        <v>299</v>
      </c>
      <c r="N165" t="s">
        <v>20</v>
      </c>
      <c r="O165" t="str">
        <f t="shared" si="46"/>
        <v>FV4-32D.1</v>
      </c>
      <c r="P165" s="25" t="s">
        <v>1156</v>
      </c>
      <c r="Q165" s="25" t="s">
        <v>413</v>
      </c>
    </row>
    <row r="166" spans="1:17" x14ac:dyDescent="0.25">
      <c r="A166" s="12" t="s">
        <v>506</v>
      </c>
      <c r="B166" t="str">
        <f t="shared" si="47"/>
        <v>TCF Inlet Control Valve</v>
      </c>
      <c r="C166" t="str">
        <f t="shared" si="44"/>
        <v>CY4-32F</v>
      </c>
      <c r="D166" s="15" t="s">
        <v>872</v>
      </c>
      <c r="E166" t="str">
        <f t="shared" si="45"/>
        <v>FV4_32F_1</v>
      </c>
      <c r="F166" t="s">
        <v>337</v>
      </c>
      <c r="G166" t="s">
        <v>513</v>
      </c>
      <c r="H166" s="35" t="s">
        <v>1059</v>
      </c>
      <c r="J166">
        <v>10027</v>
      </c>
      <c r="K166" t="s">
        <v>518</v>
      </c>
      <c r="L166" t="s">
        <v>1600</v>
      </c>
      <c r="M166" t="s">
        <v>299</v>
      </c>
      <c r="N166" t="s">
        <v>20</v>
      </c>
      <c r="O166" t="str">
        <f t="shared" si="46"/>
        <v>FV4-32E.1</v>
      </c>
      <c r="P166" s="25" t="s">
        <v>1156</v>
      </c>
      <c r="Q166" s="25" t="s">
        <v>422</v>
      </c>
    </row>
    <row r="167" spans="1:17" x14ac:dyDescent="0.25">
      <c r="A167" s="12" t="s">
        <v>507</v>
      </c>
      <c r="B167" t="str">
        <f t="shared" si="47"/>
        <v>TCG Inlet Control Valve</v>
      </c>
      <c r="C167" t="str">
        <f t="shared" si="44"/>
        <v>CY4-32G</v>
      </c>
      <c r="D167" s="15" t="s">
        <v>872</v>
      </c>
      <c r="E167" t="str">
        <f t="shared" si="45"/>
        <v>FV4_32G_1</v>
      </c>
      <c r="F167" t="s">
        <v>337</v>
      </c>
      <c r="G167" t="s">
        <v>318</v>
      </c>
      <c r="H167" s="35" t="s">
        <v>1059</v>
      </c>
      <c r="J167">
        <v>10027</v>
      </c>
      <c r="K167" t="s">
        <v>478</v>
      </c>
      <c r="L167" t="s">
        <v>1600</v>
      </c>
      <c r="M167" t="s">
        <v>299</v>
      </c>
      <c r="N167" t="s">
        <v>20</v>
      </c>
      <c r="O167" t="str">
        <f t="shared" si="46"/>
        <v>FV4-32F.1</v>
      </c>
      <c r="P167" s="25" t="s">
        <v>1156</v>
      </c>
      <c r="Q167" s="25" t="s">
        <v>423</v>
      </c>
    </row>
    <row r="168" spans="1:17" x14ac:dyDescent="0.25">
      <c r="A168" s="12" t="s">
        <v>508</v>
      </c>
      <c r="B168" t="str">
        <f t="shared" si="47"/>
        <v>TCH Inlet Control Valve</v>
      </c>
      <c r="C168" t="str">
        <f t="shared" si="44"/>
        <v>CY4-32H</v>
      </c>
      <c r="D168" s="15" t="s">
        <v>872</v>
      </c>
      <c r="E168" t="str">
        <f t="shared" ref="E168" si="49">SUBSTITUTE(SUBSTITUTE(A168,"-","_"),".","_")</f>
        <v>FV4_32H_1</v>
      </c>
      <c r="F168" t="s">
        <v>337</v>
      </c>
      <c r="G168" t="s">
        <v>514</v>
      </c>
      <c r="H168" s="35" t="s">
        <v>1059</v>
      </c>
      <c r="J168">
        <v>10027</v>
      </c>
      <c r="K168" t="s">
        <v>488</v>
      </c>
      <c r="L168" t="s">
        <v>1600</v>
      </c>
      <c r="M168" t="s">
        <v>299</v>
      </c>
      <c r="N168" t="s">
        <v>20</v>
      </c>
      <c r="O168" t="str">
        <f t="shared" si="46"/>
        <v>FV4-32G.1</v>
      </c>
      <c r="P168" s="25" t="s">
        <v>1156</v>
      </c>
      <c r="Q168" s="25" t="s">
        <v>424</v>
      </c>
    </row>
    <row r="169" spans="1:17" x14ac:dyDescent="0.25">
      <c r="A169" s="11" t="s">
        <v>184</v>
      </c>
      <c r="B169" t="s">
        <v>200</v>
      </c>
      <c r="C169" t="s">
        <v>499</v>
      </c>
      <c r="D169" s="15" t="s">
        <v>865</v>
      </c>
      <c r="E169" t="str">
        <f t="shared" si="0"/>
        <v>FV4_4C_1</v>
      </c>
      <c r="F169" t="s">
        <v>201</v>
      </c>
      <c r="G169" t="s">
        <v>202</v>
      </c>
      <c r="H169" s="35" t="s">
        <v>1059</v>
      </c>
      <c r="J169">
        <v>10047</v>
      </c>
      <c r="K169" s="15" t="s">
        <v>671</v>
      </c>
      <c r="L169" t="s">
        <v>54</v>
      </c>
      <c r="M169" t="s">
        <v>197</v>
      </c>
    </row>
    <row r="170" spans="1:17" x14ac:dyDescent="0.25">
      <c r="A170" s="11" t="s">
        <v>159</v>
      </c>
      <c r="B170" t="s">
        <v>160</v>
      </c>
      <c r="C170" t="s">
        <v>500</v>
      </c>
      <c r="D170" t="s">
        <v>865</v>
      </c>
      <c r="E170" t="str">
        <f t="shared" si="0"/>
        <v>FV4_4C_2</v>
      </c>
      <c r="F170" t="s">
        <v>161</v>
      </c>
      <c r="G170" t="s">
        <v>162</v>
      </c>
      <c r="H170" s="35" t="s">
        <v>1059</v>
      </c>
      <c r="J170">
        <v>10047</v>
      </c>
      <c r="K170" s="15" t="s">
        <v>419</v>
      </c>
      <c r="L170" t="s">
        <v>370</v>
      </c>
      <c r="M170" t="s">
        <v>163</v>
      </c>
    </row>
    <row r="171" spans="1:17" x14ac:dyDescent="0.25">
      <c r="A171" s="11" t="s">
        <v>166</v>
      </c>
      <c r="B171" t="s">
        <v>167</v>
      </c>
      <c r="C171" t="s">
        <v>500</v>
      </c>
      <c r="D171" t="s">
        <v>865</v>
      </c>
      <c r="E171" t="str">
        <f t="shared" si="0"/>
        <v>FV4_4C_3</v>
      </c>
      <c r="F171" t="s">
        <v>161</v>
      </c>
      <c r="G171" t="s">
        <v>168</v>
      </c>
      <c r="H171" s="35" t="s">
        <v>1059</v>
      </c>
      <c r="J171">
        <v>10047</v>
      </c>
      <c r="K171" s="15" t="s">
        <v>420</v>
      </c>
      <c r="L171" t="s">
        <v>20</v>
      </c>
      <c r="M171" t="s">
        <v>159</v>
      </c>
      <c r="N171" t="s">
        <v>370</v>
      </c>
      <c r="O171" t="s">
        <v>169</v>
      </c>
    </row>
    <row r="172" spans="1:17" x14ac:dyDescent="0.25">
      <c r="A172" s="11" t="s">
        <v>674</v>
      </c>
      <c r="B172" s="15" t="s">
        <v>673</v>
      </c>
      <c r="C172" t="s">
        <v>500</v>
      </c>
      <c r="D172" s="15" t="s">
        <v>865</v>
      </c>
      <c r="E172" t="str">
        <f t="shared" ref="E172:E173" si="50">SUBSTITUTE(SUBSTITUTE(A172,"-","_"),".","_")</f>
        <v>FV4_4C_4</v>
      </c>
      <c r="F172" t="s">
        <v>161</v>
      </c>
      <c r="G172" s="15" t="s">
        <v>676</v>
      </c>
      <c r="H172" s="35" t="s">
        <v>1059</v>
      </c>
      <c r="I172" s="15"/>
      <c r="J172">
        <v>10047</v>
      </c>
      <c r="K172" s="15" t="s">
        <v>415</v>
      </c>
      <c r="L172" t="s">
        <v>370</v>
      </c>
      <c r="M172" t="s">
        <v>163</v>
      </c>
    </row>
    <row r="173" spans="1:17" x14ac:dyDescent="0.25">
      <c r="A173" s="11" t="s">
        <v>675</v>
      </c>
      <c r="B173" s="15" t="s">
        <v>672</v>
      </c>
      <c r="C173" t="s">
        <v>500</v>
      </c>
      <c r="D173" s="15" t="s">
        <v>865</v>
      </c>
      <c r="E173" t="str">
        <f t="shared" si="50"/>
        <v>FV4_4C_5</v>
      </c>
      <c r="F173" t="s">
        <v>161</v>
      </c>
      <c r="G173" s="15" t="s">
        <v>677</v>
      </c>
      <c r="H173" s="35" t="s">
        <v>1059</v>
      </c>
      <c r="I173" s="15"/>
      <c r="J173">
        <v>10047</v>
      </c>
      <c r="K173" s="15" t="s">
        <v>425</v>
      </c>
      <c r="L173" t="s">
        <v>20</v>
      </c>
      <c r="M173" t="s">
        <v>159</v>
      </c>
      <c r="N173" t="s">
        <v>370</v>
      </c>
      <c r="O173" t="s">
        <v>169</v>
      </c>
    </row>
    <row r="174" spans="1:17" x14ac:dyDescent="0.25">
      <c r="A174" s="11" t="s">
        <v>226</v>
      </c>
      <c r="B174" t="s">
        <v>227</v>
      </c>
      <c r="C174" t="s">
        <v>448</v>
      </c>
      <c r="D174" s="15" t="s">
        <v>872</v>
      </c>
      <c r="E174" s="25" t="s">
        <v>911</v>
      </c>
      <c r="F174" t="s">
        <v>228</v>
      </c>
      <c r="G174" t="s">
        <v>229</v>
      </c>
      <c r="H174" s="35" t="s">
        <v>1059</v>
      </c>
      <c r="J174">
        <v>10055</v>
      </c>
      <c r="K174" t="s">
        <v>437</v>
      </c>
      <c r="L174" t="s">
        <v>370</v>
      </c>
      <c r="M174" t="s">
        <v>122</v>
      </c>
    </row>
    <row r="175" spans="1:17" x14ac:dyDescent="0.25">
      <c r="A175" s="11" t="s">
        <v>110</v>
      </c>
      <c r="B175" t="s">
        <v>766</v>
      </c>
      <c r="C175" t="s">
        <v>434</v>
      </c>
      <c r="D175" t="s">
        <v>62</v>
      </c>
      <c r="E175" t="str">
        <f t="shared" si="0"/>
        <v>GT3_16A</v>
      </c>
      <c r="F175" s="23"/>
      <c r="G175" s="23"/>
      <c r="H175" s="35" t="s">
        <v>1059</v>
      </c>
      <c r="I175" s="23"/>
      <c r="J175">
        <v>10012</v>
      </c>
      <c r="K175" t="s">
        <v>427</v>
      </c>
    </row>
    <row r="176" spans="1:17" x14ac:dyDescent="0.25">
      <c r="A176" s="11" t="s">
        <v>218</v>
      </c>
      <c r="B176" t="s">
        <v>219</v>
      </c>
      <c r="C176" t="s">
        <v>56</v>
      </c>
      <c r="D176" s="15" t="s">
        <v>864</v>
      </c>
      <c r="E176" t="str">
        <f t="shared" si="0"/>
        <v>LCV3_20A_1</v>
      </c>
      <c r="F176" s="23"/>
      <c r="G176" s="23"/>
      <c r="H176" s="35" t="s">
        <v>1059</v>
      </c>
      <c r="I176" s="23"/>
      <c r="J176">
        <v>10012</v>
      </c>
      <c r="K176" t="s">
        <v>362</v>
      </c>
      <c r="L176" t="s">
        <v>71</v>
      </c>
      <c r="M176" t="s">
        <v>69</v>
      </c>
      <c r="N176" t="s">
        <v>100</v>
      </c>
      <c r="O176" t="s">
        <v>220</v>
      </c>
      <c r="P176" s="25" t="s">
        <v>1156</v>
      </c>
      <c r="Q176" s="25" t="s">
        <v>60</v>
      </c>
    </row>
    <row r="177" spans="1:19" x14ac:dyDescent="0.25">
      <c r="A177" s="9" t="s">
        <v>767</v>
      </c>
      <c r="B177" t="s">
        <v>768</v>
      </c>
      <c r="C177" t="s">
        <v>432</v>
      </c>
      <c r="D177" s="15" t="s">
        <v>864</v>
      </c>
      <c r="E177" t="str">
        <f t="shared" ref="E177" si="51">SUBSTITUTE(SUBSTITUTE(A177,"-","_"),".","_")</f>
        <v>LCV3_20B_1</v>
      </c>
      <c r="F177" s="23"/>
      <c r="G177" s="23"/>
      <c r="H177" s="35" t="s">
        <v>1059</v>
      </c>
      <c r="I177" s="23"/>
      <c r="J177">
        <v>10013</v>
      </c>
      <c r="K177" t="s">
        <v>362</v>
      </c>
      <c r="L177" t="s">
        <v>71</v>
      </c>
      <c r="M177" s="25" t="s">
        <v>1387</v>
      </c>
      <c r="N177" t="s">
        <v>100</v>
      </c>
      <c r="O177" s="25" t="s">
        <v>1386</v>
      </c>
      <c r="P177" s="25" t="s">
        <v>1156</v>
      </c>
      <c r="Q177" s="25" t="s">
        <v>428</v>
      </c>
    </row>
    <row r="178" spans="1:19" x14ac:dyDescent="0.25">
      <c r="A178" s="11" t="s">
        <v>221</v>
      </c>
      <c r="B178" t="s">
        <v>222</v>
      </c>
      <c r="C178" t="s">
        <v>51</v>
      </c>
      <c r="D178" s="15" t="s">
        <v>864</v>
      </c>
      <c r="E178" t="str">
        <f t="shared" si="0"/>
        <v>LCV3_8A_1</v>
      </c>
      <c r="F178" s="23"/>
      <c r="G178" s="23"/>
      <c r="H178" s="35" t="s">
        <v>1059</v>
      </c>
      <c r="I178" s="23"/>
      <c r="J178">
        <v>10012</v>
      </c>
      <c r="K178" t="s">
        <v>436</v>
      </c>
      <c r="L178" t="s">
        <v>71</v>
      </c>
      <c r="M178" t="s">
        <v>220</v>
      </c>
      <c r="N178" t="s">
        <v>100</v>
      </c>
      <c r="O178" t="s">
        <v>220</v>
      </c>
      <c r="P178" s="25" t="s">
        <v>1156</v>
      </c>
      <c r="Q178" s="25" t="s">
        <v>60</v>
      </c>
    </row>
    <row r="179" spans="1:19" x14ac:dyDescent="0.25">
      <c r="A179" s="9" t="s">
        <v>769</v>
      </c>
      <c r="B179" t="s">
        <v>770</v>
      </c>
      <c r="C179" t="s">
        <v>430</v>
      </c>
      <c r="D179" s="15" t="s">
        <v>864</v>
      </c>
      <c r="E179" t="str">
        <f t="shared" ref="E179" si="52">SUBSTITUTE(SUBSTITUTE(A179,"-","_"),".","_")</f>
        <v>LCV3_8B_1</v>
      </c>
      <c r="F179" s="23"/>
      <c r="G179" s="23"/>
      <c r="H179" s="35" t="s">
        <v>1059</v>
      </c>
      <c r="I179" s="23"/>
      <c r="J179">
        <v>10013</v>
      </c>
      <c r="K179" t="s">
        <v>436</v>
      </c>
      <c r="L179" t="s">
        <v>71</v>
      </c>
      <c r="M179" s="25" t="s">
        <v>1386</v>
      </c>
      <c r="N179" t="s">
        <v>100</v>
      </c>
      <c r="O179" s="25" t="s">
        <v>1386</v>
      </c>
      <c r="P179" s="25" t="s">
        <v>1156</v>
      </c>
      <c r="Q179" s="25" t="s">
        <v>428</v>
      </c>
    </row>
    <row r="180" spans="1:19" x14ac:dyDescent="0.25">
      <c r="A180" s="9" t="s">
        <v>772</v>
      </c>
      <c r="B180" t="s">
        <v>773</v>
      </c>
      <c r="C180" t="s">
        <v>774</v>
      </c>
      <c r="D180" t="s">
        <v>854</v>
      </c>
      <c r="E180" t="str">
        <f t="shared" si="0"/>
        <v>LCV4_30A_1</v>
      </c>
      <c r="F180" s="23"/>
      <c r="G180" s="23"/>
      <c r="H180" s="35" t="s">
        <v>1059</v>
      </c>
      <c r="I180" s="23"/>
      <c r="J180">
        <v>10046</v>
      </c>
      <c r="K180" t="s">
        <v>445</v>
      </c>
      <c r="L180" t="s">
        <v>54</v>
      </c>
      <c r="M180" t="s">
        <v>205</v>
      </c>
      <c r="N180" t="s">
        <v>71</v>
      </c>
      <c r="O180" t="s">
        <v>683</v>
      </c>
      <c r="P180" t="s">
        <v>100</v>
      </c>
      <c r="Q180" s="15" t="s">
        <v>206</v>
      </c>
      <c r="R180" s="15"/>
    </row>
    <row r="181" spans="1:19" x14ac:dyDescent="0.25">
      <c r="A181" s="11" t="s">
        <v>771</v>
      </c>
      <c r="B181" t="s">
        <v>203</v>
      </c>
      <c r="C181" t="s">
        <v>501</v>
      </c>
      <c r="D181" t="s">
        <v>854</v>
      </c>
      <c r="E181" t="str">
        <f t="shared" ref="E181" si="53">SUBSTITUTE(SUBSTITUTE(A181,"-","_"),".","_")</f>
        <v>LCV4_30C_1</v>
      </c>
      <c r="F181" s="25" t="s">
        <v>912</v>
      </c>
      <c r="G181" t="s">
        <v>204</v>
      </c>
      <c r="H181" s="35" t="s">
        <v>1059</v>
      </c>
      <c r="J181">
        <v>10047</v>
      </c>
      <c r="K181" t="s">
        <v>775</v>
      </c>
      <c r="L181" t="s">
        <v>54</v>
      </c>
      <c r="M181" t="s">
        <v>205</v>
      </c>
      <c r="N181" t="s">
        <v>71</v>
      </c>
      <c r="O181" t="s">
        <v>206</v>
      </c>
      <c r="P181" t="s">
        <v>100</v>
      </c>
      <c r="Q181" s="15" t="s">
        <v>683</v>
      </c>
      <c r="R181" s="15"/>
    </row>
    <row r="182" spans="1:19" x14ac:dyDescent="0.25">
      <c r="A182" s="9" t="s">
        <v>678</v>
      </c>
      <c r="B182" s="25" t="s">
        <v>1193</v>
      </c>
      <c r="C182" t="s">
        <v>1360</v>
      </c>
      <c r="D182" t="s">
        <v>855</v>
      </c>
      <c r="E182" t="str">
        <f t="shared" ref="E182:E185" si="54">SUBSTITUTE(SUBSTITUTE(A182,"-","_"),".","_")</f>
        <v>LCV4_4A_1</v>
      </c>
      <c r="F182" s="25" t="s">
        <v>892</v>
      </c>
      <c r="G182" t="s">
        <v>856</v>
      </c>
      <c r="H182" s="35" t="s">
        <v>1059</v>
      </c>
      <c r="J182">
        <v>10046</v>
      </c>
      <c r="K182" s="15" t="s">
        <v>367</v>
      </c>
      <c r="L182" t="s">
        <v>71</v>
      </c>
      <c r="M182" s="15" t="s">
        <v>682</v>
      </c>
      <c r="N182" t="s">
        <v>100</v>
      </c>
      <c r="O182" s="15" t="s">
        <v>682</v>
      </c>
      <c r="P182" s="25" t="s">
        <v>1156</v>
      </c>
      <c r="Q182" s="25" t="s">
        <v>1281</v>
      </c>
    </row>
    <row r="183" spans="1:19" x14ac:dyDescent="0.25">
      <c r="A183" s="9" t="s">
        <v>679</v>
      </c>
      <c r="B183" s="25" t="s">
        <v>1194</v>
      </c>
      <c r="C183" t="s">
        <v>1360</v>
      </c>
      <c r="D183" t="s">
        <v>855</v>
      </c>
      <c r="E183" t="str">
        <f t="shared" si="54"/>
        <v>LCV4_4A_2</v>
      </c>
      <c r="F183" s="25" t="s">
        <v>893</v>
      </c>
      <c r="G183" t="s">
        <v>857</v>
      </c>
      <c r="H183" s="35" t="s">
        <v>1059</v>
      </c>
      <c r="J183">
        <v>10046</v>
      </c>
      <c r="K183" s="15" t="s">
        <v>367</v>
      </c>
      <c r="L183" t="s">
        <v>20</v>
      </c>
      <c r="M183" s="15" t="s">
        <v>678</v>
      </c>
      <c r="N183" t="s">
        <v>71</v>
      </c>
      <c r="O183" s="15" t="s">
        <v>682</v>
      </c>
      <c r="P183" t="s">
        <v>100</v>
      </c>
      <c r="Q183" s="15" t="s">
        <v>682</v>
      </c>
      <c r="R183" s="25" t="s">
        <v>1156</v>
      </c>
      <c r="S183" s="25" t="s">
        <v>1281</v>
      </c>
    </row>
    <row r="184" spans="1:19" x14ac:dyDescent="0.25">
      <c r="A184" s="9" t="s">
        <v>680</v>
      </c>
      <c r="B184" s="25" t="s">
        <v>1195</v>
      </c>
      <c r="C184" s="25" t="s">
        <v>1361</v>
      </c>
      <c r="D184" t="s">
        <v>855</v>
      </c>
      <c r="E184" t="str">
        <f t="shared" si="54"/>
        <v>LCV4_4A_3</v>
      </c>
      <c r="F184" s="25" t="s">
        <v>894</v>
      </c>
      <c r="G184" t="s">
        <v>858</v>
      </c>
      <c r="H184" s="35" t="s">
        <v>1059</v>
      </c>
      <c r="J184">
        <v>10046</v>
      </c>
      <c r="K184" s="15" t="s">
        <v>478</v>
      </c>
      <c r="L184" t="s">
        <v>20</v>
      </c>
      <c r="M184" s="15" t="s">
        <v>679</v>
      </c>
      <c r="N184" s="25" t="s">
        <v>1156</v>
      </c>
      <c r="O184" s="25" t="s">
        <v>1282</v>
      </c>
    </row>
    <row r="185" spans="1:19" x14ac:dyDescent="0.25">
      <c r="A185" s="9" t="s">
        <v>681</v>
      </c>
      <c r="B185" s="25" t="s">
        <v>1196</v>
      </c>
      <c r="C185" s="25" t="s">
        <v>1361</v>
      </c>
      <c r="D185" t="s">
        <v>855</v>
      </c>
      <c r="E185" t="str">
        <f t="shared" si="54"/>
        <v>LCV4_4A_4</v>
      </c>
      <c r="F185" s="25" t="s">
        <v>895</v>
      </c>
      <c r="G185" t="s">
        <v>859</v>
      </c>
      <c r="H185" s="35" t="s">
        <v>1059</v>
      </c>
      <c r="J185">
        <v>10046</v>
      </c>
      <c r="K185" s="15" t="s">
        <v>488</v>
      </c>
      <c r="L185" t="s">
        <v>20</v>
      </c>
      <c r="M185" s="15" t="s">
        <v>680</v>
      </c>
      <c r="N185" s="25" t="s">
        <v>1156</v>
      </c>
      <c r="O185" s="25" t="s">
        <v>1282</v>
      </c>
    </row>
    <row r="186" spans="1:19" x14ac:dyDescent="0.25">
      <c r="A186" s="9" t="s">
        <v>687</v>
      </c>
      <c r="B186" s="25" t="s">
        <v>1197</v>
      </c>
      <c r="C186" t="s">
        <v>1365</v>
      </c>
      <c r="D186" t="s">
        <v>855</v>
      </c>
      <c r="E186" t="str">
        <f t="shared" ref="E186:E189" si="55">SUBSTITUTE(SUBSTITUTE(A186,"-","_"),".","_")</f>
        <v>LCV4_4B_1</v>
      </c>
      <c r="F186" s="25" t="s">
        <v>896</v>
      </c>
      <c r="G186" t="s">
        <v>860</v>
      </c>
      <c r="H186" s="35" t="s">
        <v>1059</v>
      </c>
      <c r="J186">
        <v>10046</v>
      </c>
      <c r="K186" s="15" t="s">
        <v>367</v>
      </c>
      <c r="L186" t="s">
        <v>71</v>
      </c>
      <c r="M186" s="15" t="s">
        <v>688</v>
      </c>
      <c r="N186" t="s">
        <v>100</v>
      </c>
      <c r="O186" s="15" t="s">
        <v>688</v>
      </c>
      <c r="P186" s="25" t="s">
        <v>1156</v>
      </c>
      <c r="Q186" s="25" t="s">
        <v>1283</v>
      </c>
    </row>
    <row r="187" spans="1:19" x14ac:dyDescent="0.25">
      <c r="A187" s="9" t="s">
        <v>684</v>
      </c>
      <c r="B187" s="25" t="s">
        <v>1198</v>
      </c>
      <c r="C187" t="s">
        <v>1365</v>
      </c>
      <c r="D187" t="s">
        <v>855</v>
      </c>
      <c r="E187" t="str">
        <f t="shared" si="55"/>
        <v>LCV4_4B_2</v>
      </c>
      <c r="F187" s="25" t="s">
        <v>897</v>
      </c>
      <c r="G187" t="s">
        <v>861</v>
      </c>
      <c r="H187" s="35" t="s">
        <v>1059</v>
      </c>
      <c r="J187">
        <v>10046</v>
      </c>
      <c r="K187" s="15" t="s">
        <v>367</v>
      </c>
      <c r="L187" t="s">
        <v>20</v>
      </c>
      <c r="M187" s="15" t="s">
        <v>687</v>
      </c>
      <c r="N187" t="s">
        <v>71</v>
      </c>
      <c r="O187" s="15" t="s">
        <v>688</v>
      </c>
      <c r="P187" t="s">
        <v>100</v>
      </c>
      <c r="Q187" s="15" t="s">
        <v>688</v>
      </c>
      <c r="R187" s="25" t="s">
        <v>1156</v>
      </c>
      <c r="S187" s="25" t="s">
        <v>1283</v>
      </c>
    </row>
    <row r="188" spans="1:19" x14ac:dyDescent="0.25">
      <c r="A188" s="9" t="s">
        <v>685</v>
      </c>
      <c r="B188" s="25" t="s">
        <v>1199</v>
      </c>
      <c r="C188" t="s">
        <v>1362</v>
      </c>
      <c r="D188" t="s">
        <v>855</v>
      </c>
      <c r="E188" t="str">
        <f t="shared" si="55"/>
        <v>LCV4_4B_3</v>
      </c>
      <c r="F188" s="25" t="s">
        <v>898</v>
      </c>
      <c r="G188" t="s">
        <v>862</v>
      </c>
      <c r="H188" s="35" t="s">
        <v>1059</v>
      </c>
      <c r="J188">
        <v>10046</v>
      </c>
      <c r="K188" s="15" t="s">
        <v>478</v>
      </c>
      <c r="L188" t="s">
        <v>20</v>
      </c>
      <c r="M188" s="15" t="s">
        <v>684</v>
      </c>
      <c r="N188" s="25" t="s">
        <v>1156</v>
      </c>
      <c r="O188" s="25" t="s">
        <v>1284</v>
      </c>
    </row>
    <row r="189" spans="1:19" x14ac:dyDescent="0.25">
      <c r="A189" s="9" t="s">
        <v>686</v>
      </c>
      <c r="B189" s="25" t="s">
        <v>1200</v>
      </c>
      <c r="C189" t="s">
        <v>1362</v>
      </c>
      <c r="D189" t="s">
        <v>855</v>
      </c>
      <c r="E189" t="str">
        <f t="shared" si="55"/>
        <v>LCV4_4B_4</v>
      </c>
      <c r="F189" s="25" t="s">
        <v>899</v>
      </c>
      <c r="G189" t="s">
        <v>863</v>
      </c>
      <c r="H189" s="35" t="s">
        <v>1059</v>
      </c>
      <c r="J189">
        <v>10046</v>
      </c>
      <c r="K189" s="15" t="s">
        <v>488</v>
      </c>
      <c r="L189" t="s">
        <v>20</v>
      </c>
      <c r="M189" s="15" t="s">
        <v>685</v>
      </c>
      <c r="N189" s="25" t="s">
        <v>1156</v>
      </c>
      <c r="O189" s="25" t="s">
        <v>1284</v>
      </c>
    </row>
    <row r="190" spans="1:19" x14ac:dyDescent="0.25">
      <c r="A190" s="11" t="s">
        <v>173</v>
      </c>
      <c r="B190" s="25" t="s">
        <v>1201</v>
      </c>
      <c r="C190" t="s">
        <v>1364</v>
      </c>
      <c r="D190" t="s">
        <v>855</v>
      </c>
      <c r="E190" t="str">
        <f t="shared" si="0"/>
        <v>LCV4_4C_1</v>
      </c>
      <c r="F190" s="25" t="s">
        <v>900</v>
      </c>
      <c r="G190" t="s">
        <v>174</v>
      </c>
      <c r="H190" s="35" t="s">
        <v>1059</v>
      </c>
      <c r="J190">
        <v>10047</v>
      </c>
      <c r="K190" s="15" t="s">
        <v>367</v>
      </c>
      <c r="L190" t="s">
        <v>71</v>
      </c>
      <c r="M190" t="s">
        <v>125</v>
      </c>
      <c r="N190" t="s">
        <v>100</v>
      </c>
      <c r="O190" t="s">
        <v>125</v>
      </c>
      <c r="P190" s="25" t="s">
        <v>1156</v>
      </c>
      <c r="Q190" s="25" t="s">
        <v>1285</v>
      </c>
    </row>
    <row r="191" spans="1:19" x14ac:dyDescent="0.25">
      <c r="A191" s="11" t="s">
        <v>175</v>
      </c>
      <c r="B191" s="25" t="s">
        <v>1202</v>
      </c>
      <c r="C191" t="s">
        <v>1364</v>
      </c>
      <c r="D191" t="s">
        <v>855</v>
      </c>
      <c r="E191" t="str">
        <f t="shared" si="0"/>
        <v>LCV4_4C_2</v>
      </c>
      <c r="F191" s="25" t="s">
        <v>901</v>
      </c>
      <c r="G191" t="s">
        <v>176</v>
      </c>
      <c r="H191" s="35" t="s">
        <v>1059</v>
      </c>
      <c r="J191">
        <v>10047</v>
      </c>
      <c r="K191" s="15" t="s">
        <v>367</v>
      </c>
      <c r="L191" t="s">
        <v>20</v>
      </c>
      <c r="M191" t="s">
        <v>173</v>
      </c>
      <c r="N191" t="s">
        <v>71</v>
      </c>
      <c r="O191" t="s">
        <v>125</v>
      </c>
      <c r="P191" t="s">
        <v>100</v>
      </c>
      <c r="Q191" t="s">
        <v>125</v>
      </c>
      <c r="R191" s="25" t="s">
        <v>1156</v>
      </c>
      <c r="S191" s="25" t="s">
        <v>1285</v>
      </c>
    </row>
    <row r="192" spans="1:19" x14ac:dyDescent="0.25">
      <c r="A192" s="11" t="s">
        <v>177</v>
      </c>
      <c r="B192" s="25" t="s">
        <v>1203</v>
      </c>
      <c r="C192" t="s">
        <v>1363</v>
      </c>
      <c r="D192" t="s">
        <v>855</v>
      </c>
      <c r="E192" t="str">
        <f t="shared" si="0"/>
        <v>LCV4_4C_3</v>
      </c>
      <c r="F192" s="25" t="s">
        <v>902</v>
      </c>
      <c r="G192" t="s">
        <v>178</v>
      </c>
      <c r="H192" s="35" t="s">
        <v>1059</v>
      </c>
      <c r="J192">
        <v>10047</v>
      </c>
      <c r="K192" s="15" t="s">
        <v>478</v>
      </c>
      <c r="L192" t="s">
        <v>20</v>
      </c>
      <c r="M192" t="s">
        <v>175</v>
      </c>
      <c r="N192" s="25" t="s">
        <v>1156</v>
      </c>
      <c r="O192" s="25" t="s">
        <v>1286</v>
      </c>
    </row>
    <row r="193" spans="1:17" x14ac:dyDescent="0.25">
      <c r="A193" s="11" t="s">
        <v>179</v>
      </c>
      <c r="B193" s="25" t="s">
        <v>1204</v>
      </c>
      <c r="C193" t="s">
        <v>1363</v>
      </c>
      <c r="D193" t="s">
        <v>855</v>
      </c>
      <c r="E193" t="str">
        <f t="shared" si="0"/>
        <v>LCV4_4C_4</v>
      </c>
      <c r="F193" s="25" t="s">
        <v>903</v>
      </c>
      <c r="G193" t="s">
        <v>180</v>
      </c>
      <c r="H193" s="35" t="s">
        <v>1059</v>
      </c>
      <c r="J193">
        <v>10047</v>
      </c>
      <c r="K193" s="15" t="s">
        <v>488</v>
      </c>
      <c r="L193" t="s">
        <v>20</v>
      </c>
      <c r="M193" t="s">
        <v>177</v>
      </c>
      <c r="N193" s="25" t="s">
        <v>1156</v>
      </c>
      <c r="O193" s="25" t="s">
        <v>1286</v>
      </c>
    </row>
    <row r="194" spans="1:17" x14ac:dyDescent="0.25">
      <c r="A194" s="11" t="s">
        <v>69</v>
      </c>
      <c r="B194" t="s">
        <v>70</v>
      </c>
      <c r="C194" t="s">
        <v>63</v>
      </c>
      <c r="D194" t="s">
        <v>778</v>
      </c>
      <c r="E194" s="25" t="s">
        <v>889</v>
      </c>
      <c r="H194" s="35" t="s">
        <v>1059</v>
      </c>
      <c r="J194">
        <v>10012</v>
      </c>
      <c r="K194" t="s">
        <v>362</v>
      </c>
      <c r="L194" t="s">
        <v>71</v>
      </c>
      <c r="M194" t="s">
        <v>68</v>
      </c>
      <c r="N194" s="25" t="s">
        <v>1156</v>
      </c>
      <c r="O194" s="25" t="s">
        <v>60</v>
      </c>
    </row>
    <row r="195" spans="1:17" x14ac:dyDescent="0.25">
      <c r="A195" s="11" t="s">
        <v>1387</v>
      </c>
      <c r="B195" t="s">
        <v>467</v>
      </c>
      <c r="C195" s="25" t="s">
        <v>438</v>
      </c>
      <c r="D195" t="s">
        <v>778</v>
      </c>
      <c r="E195" s="25" t="s">
        <v>1083</v>
      </c>
      <c r="H195" s="35" t="s">
        <v>1059</v>
      </c>
      <c r="J195">
        <v>10013</v>
      </c>
      <c r="K195" t="s">
        <v>362</v>
      </c>
      <c r="L195" s="25" t="s">
        <v>1156</v>
      </c>
      <c r="M195" s="25" t="s">
        <v>428</v>
      </c>
    </row>
    <row r="196" spans="1:17" x14ac:dyDescent="0.25">
      <c r="A196" s="11" t="s">
        <v>220</v>
      </c>
      <c r="B196" t="s">
        <v>287</v>
      </c>
      <c r="C196" t="s">
        <v>103</v>
      </c>
      <c r="D196" t="s">
        <v>778</v>
      </c>
      <c r="E196" s="25" t="s">
        <v>888</v>
      </c>
      <c r="H196" s="35" t="s">
        <v>1059</v>
      </c>
      <c r="J196">
        <v>10012</v>
      </c>
      <c r="K196" s="15" t="s">
        <v>443</v>
      </c>
      <c r="L196" t="s">
        <v>71</v>
      </c>
      <c r="M196" t="s">
        <v>286</v>
      </c>
      <c r="N196" t="s">
        <v>100</v>
      </c>
      <c r="O196" t="s">
        <v>286</v>
      </c>
      <c r="P196" s="25" t="s">
        <v>1156</v>
      </c>
      <c r="Q196" s="25" t="s">
        <v>60</v>
      </c>
    </row>
    <row r="197" spans="1:17" x14ac:dyDescent="0.25">
      <c r="A197" s="9" t="s">
        <v>1386</v>
      </c>
      <c r="B197" s="25" t="s">
        <v>1388</v>
      </c>
      <c r="C197" s="15" t="s">
        <v>694</v>
      </c>
      <c r="D197" t="s">
        <v>778</v>
      </c>
      <c r="E197" s="25" t="s">
        <v>1389</v>
      </c>
      <c r="H197" s="35" t="s">
        <v>1059</v>
      </c>
      <c r="J197">
        <v>10013</v>
      </c>
      <c r="K197" s="15" t="s">
        <v>443</v>
      </c>
      <c r="L197" t="s">
        <v>71</v>
      </c>
      <c r="M197" s="25" t="s">
        <v>703</v>
      </c>
      <c r="N197" t="s">
        <v>100</v>
      </c>
      <c r="O197" s="25" t="s">
        <v>703</v>
      </c>
      <c r="P197" s="25" t="s">
        <v>1156</v>
      </c>
      <c r="Q197" s="25" t="s">
        <v>428</v>
      </c>
    </row>
    <row r="198" spans="1:17" x14ac:dyDescent="0.25">
      <c r="A198" s="11" t="s">
        <v>683</v>
      </c>
      <c r="B198" s="15" t="s">
        <v>696</v>
      </c>
      <c r="C198" s="15" t="s">
        <v>697</v>
      </c>
      <c r="D198" t="s">
        <v>778</v>
      </c>
      <c r="E198" t="str">
        <f t="shared" ref="E198" si="56">SUBSTITUTE(SUBSTITUTE(A198,"-","_"),".","_")</f>
        <v>LIC4_30A_1</v>
      </c>
      <c r="H198" s="35" t="s">
        <v>1059</v>
      </c>
      <c r="J198">
        <v>10047</v>
      </c>
      <c r="K198" s="15" t="s">
        <v>698</v>
      </c>
      <c r="L198" t="s">
        <v>71</v>
      </c>
      <c r="M198" t="s">
        <v>172</v>
      </c>
    </row>
    <row r="199" spans="1:17" x14ac:dyDescent="0.25">
      <c r="A199" s="11" t="s">
        <v>206</v>
      </c>
      <c r="B199" t="s">
        <v>207</v>
      </c>
      <c r="C199" t="s">
        <v>30</v>
      </c>
      <c r="D199" t="s">
        <v>778</v>
      </c>
      <c r="E199" t="str">
        <f t="shared" ref="E199:E338" si="57">SUBSTITUTE(SUBSTITUTE(A199,"-","_"),".","_")</f>
        <v>LIC4_30C_1</v>
      </c>
      <c r="H199" s="35" t="s">
        <v>1059</v>
      </c>
      <c r="J199">
        <v>10047</v>
      </c>
      <c r="K199" s="15" t="s">
        <v>695</v>
      </c>
      <c r="L199" t="s">
        <v>71</v>
      </c>
      <c r="M199" t="s">
        <v>172</v>
      </c>
    </row>
    <row r="200" spans="1:17" x14ac:dyDescent="0.25">
      <c r="A200" s="9" t="s">
        <v>682</v>
      </c>
      <c r="B200" s="25" t="s">
        <v>1273</v>
      </c>
      <c r="C200" s="15" t="s">
        <v>722</v>
      </c>
      <c r="D200" t="s">
        <v>778</v>
      </c>
      <c r="E200" t="str">
        <f t="shared" ref="E200:E201" si="58">SUBSTITUTE(SUBSTITUTE(A200,"-","_"),".","_")</f>
        <v>LIC4_4A_1</v>
      </c>
      <c r="H200" s="35" t="s">
        <v>1059</v>
      </c>
      <c r="J200">
        <v>10046</v>
      </c>
      <c r="K200" s="15" t="s">
        <v>362</v>
      </c>
      <c r="L200" t="s">
        <v>71</v>
      </c>
      <c r="M200" s="15" t="s">
        <v>722</v>
      </c>
    </row>
    <row r="201" spans="1:17" x14ac:dyDescent="0.25">
      <c r="A201" s="9" t="s">
        <v>690</v>
      </c>
      <c r="B201" s="25" t="s">
        <v>1272</v>
      </c>
      <c r="C201" s="15" t="s">
        <v>723</v>
      </c>
      <c r="D201" t="s">
        <v>778</v>
      </c>
      <c r="E201" t="str">
        <f t="shared" si="58"/>
        <v>LIC4_4A_2</v>
      </c>
      <c r="H201" s="35" t="s">
        <v>1059</v>
      </c>
      <c r="J201">
        <v>10046</v>
      </c>
      <c r="K201" s="15" t="s">
        <v>411</v>
      </c>
      <c r="L201" t="s">
        <v>71</v>
      </c>
      <c r="M201" s="15" t="s">
        <v>723</v>
      </c>
    </row>
    <row r="202" spans="1:17" x14ac:dyDescent="0.25">
      <c r="A202" s="9" t="s">
        <v>688</v>
      </c>
      <c r="B202" s="25" t="s">
        <v>1268</v>
      </c>
      <c r="C202" s="15" t="s">
        <v>724</v>
      </c>
      <c r="D202" t="s">
        <v>778</v>
      </c>
      <c r="E202" t="str">
        <f t="shared" si="57"/>
        <v>LIC4_4B_1</v>
      </c>
      <c r="H202" s="35" t="s">
        <v>1059</v>
      </c>
      <c r="J202">
        <v>10046</v>
      </c>
      <c r="K202" s="15" t="s">
        <v>692</v>
      </c>
      <c r="L202" t="s">
        <v>71</v>
      </c>
      <c r="M202" s="15" t="s">
        <v>724</v>
      </c>
    </row>
    <row r="203" spans="1:17" x14ac:dyDescent="0.25">
      <c r="A203" s="9" t="s">
        <v>691</v>
      </c>
      <c r="B203" s="25" t="s">
        <v>1269</v>
      </c>
      <c r="C203" s="15" t="s">
        <v>725</v>
      </c>
      <c r="D203" t="s">
        <v>778</v>
      </c>
      <c r="E203" t="str">
        <f t="shared" si="57"/>
        <v>LIC4_4B_2</v>
      </c>
      <c r="H203" s="35" t="s">
        <v>1059</v>
      </c>
      <c r="J203">
        <v>10046</v>
      </c>
      <c r="K203" s="15" t="s">
        <v>693</v>
      </c>
      <c r="L203" t="s">
        <v>71</v>
      </c>
      <c r="M203" s="15" t="s">
        <v>725</v>
      </c>
    </row>
    <row r="204" spans="1:17" x14ac:dyDescent="0.25">
      <c r="A204" s="11" t="s">
        <v>125</v>
      </c>
      <c r="B204" s="25" t="s">
        <v>1271</v>
      </c>
      <c r="C204" s="15" t="s">
        <v>126</v>
      </c>
      <c r="D204" t="s">
        <v>778</v>
      </c>
      <c r="E204" t="str">
        <f t="shared" ref="E204" si="59">SUBSTITUTE(SUBSTITUTE(A204,"-","_"),".","_")</f>
        <v>LIC4_4C_1</v>
      </c>
      <c r="H204" s="35" t="s">
        <v>1059</v>
      </c>
      <c r="J204">
        <v>10047</v>
      </c>
      <c r="K204" s="15" t="s">
        <v>411</v>
      </c>
      <c r="L204" t="s">
        <v>71</v>
      </c>
      <c r="M204" t="s">
        <v>126</v>
      </c>
    </row>
    <row r="205" spans="1:17" x14ac:dyDescent="0.25">
      <c r="A205" s="11" t="s">
        <v>689</v>
      </c>
      <c r="B205" s="25" t="s">
        <v>1270</v>
      </c>
      <c r="C205" s="15" t="s">
        <v>726</v>
      </c>
      <c r="D205" t="s">
        <v>778</v>
      </c>
      <c r="E205" t="str">
        <f t="shared" ref="E205" si="60">SUBSTITUTE(SUBSTITUTE(A205,"-","_"),".","_")</f>
        <v>LIC4_4C_2</v>
      </c>
      <c r="H205" s="35" t="s">
        <v>1059</v>
      </c>
      <c r="J205">
        <v>10047</v>
      </c>
      <c r="K205" s="15" t="s">
        <v>369</v>
      </c>
      <c r="L205" t="s">
        <v>71</v>
      </c>
      <c r="M205" s="15" t="s">
        <v>726</v>
      </c>
    </row>
    <row r="206" spans="1:17" x14ac:dyDescent="0.25">
      <c r="A206" s="11" t="s">
        <v>68</v>
      </c>
      <c r="B206" t="s">
        <v>72</v>
      </c>
      <c r="C206" t="s">
        <v>63</v>
      </c>
      <c r="D206" t="s">
        <v>73</v>
      </c>
      <c r="E206" s="25" t="s">
        <v>889</v>
      </c>
      <c r="H206" s="35" t="s">
        <v>1059</v>
      </c>
      <c r="J206">
        <v>10012</v>
      </c>
      <c r="K206" t="s">
        <v>362</v>
      </c>
    </row>
    <row r="207" spans="1:17" x14ac:dyDescent="0.25">
      <c r="A207" s="11" t="s">
        <v>1402</v>
      </c>
      <c r="B207" t="s">
        <v>466</v>
      </c>
      <c r="C207" t="s">
        <v>438</v>
      </c>
      <c r="D207" t="s">
        <v>73</v>
      </c>
      <c r="E207" s="25" t="s">
        <v>1083</v>
      </c>
      <c r="H207" s="35" t="s">
        <v>1059</v>
      </c>
      <c r="J207">
        <v>10013</v>
      </c>
      <c r="K207" t="s">
        <v>362</v>
      </c>
    </row>
    <row r="208" spans="1:17" x14ac:dyDescent="0.25">
      <c r="A208" s="10" t="s">
        <v>286</v>
      </c>
      <c r="B208" t="s">
        <v>288</v>
      </c>
      <c r="C208" t="s">
        <v>103</v>
      </c>
      <c r="D208" t="s">
        <v>73</v>
      </c>
      <c r="E208" s="25" t="s">
        <v>888</v>
      </c>
      <c r="H208" s="35" t="s">
        <v>1059</v>
      </c>
    </row>
    <row r="209" spans="1:15" x14ac:dyDescent="0.25">
      <c r="A209" s="10" t="s">
        <v>703</v>
      </c>
      <c r="B209" t="s">
        <v>853</v>
      </c>
      <c r="C209" t="s">
        <v>694</v>
      </c>
      <c r="D209" t="s">
        <v>73</v>
      </c>
      <c r="E209" s="25" t="s">
        <v>888</v>
      </c>
      <c r="H209" s="35" t="s">
        <v>1059</v>
      </c>
    </row>
    <row r="210" spans="1:15" x14ac:dyDescent="0.25">
      <c r="A210" s="10" t="s">
        <v>142</v>
      </c>
      <c r="B210" t="s">
        <v>143</v>
      </c>
      <c r="C210" t="s">
        <v>136</v>
      </c>
      <c r="D210" t="s">
        <v>73</v>
      </c>
      <c r="E210" t="str">
        <f t="shared" si="57"/>
        <v>LT4_11_1</v>
      </c>
      <c r="H210" s="35" t="s">
        <v>1059</v>
      </c>
      <c r="L210" t="s">
        <v>67</v>
      </c>
      <c r="M210" t="s">
        <v>136</v>
      </c>
    </row>
    <row r="211" spans="1:15" x14ac:dyDescent="0.25">
      <c r="A211" s="10" t="s">
        <v>783</v>
      </c>
      <c r="B211" t="s">
        <v>784</v>
      </c>
      <c r="C211" t="s">
        <v>697</v>
      </c>
      <c r="D211" t="s">
        <v>73</v>
      </c>
      <c r="E211" s="25" t="s">
        <v>1012</v>
      </c>
      <c r="H211" s="35" t="s">
        <v>1059</v>
      </c>
    </row>
    <row r="212" spans="1:15" x14ac:dyDescent="0.25">
      <c r="A212" s="10" t="s">
        <v>172</v>
      </c>
      <c r="B212" t="s">
        <v>208</v>
      </c>
      <c r="C212" t="s">
        <v>30</v>
      </c>
      <c r="D212" t="s">
        <v>73</v>
      </c>
      <c r="E212" s="25" t="s">
        <v>1013</v>
      </c>
      <c r="H212" s="35" t="s">
        <v>1059</v>
      </c>
    </row>
    <row r="213" spans="1:15" x14ac:dyDescent="0.25">
      <c r="A213" s="10" t="s">
        <v>722</v>
      </c>
      <c r="B213" s="25" t="s">
        <v>1187</v>
      </c>
      <c r="C213" t="s">
        <v>1360</v>
      </c>
      <c r="D213" t="s">
        <v>73</v>
      </c>
      <c r="E213" s="25" t="s">
        <v>1006</v>
      </c>
      <c r="H213" s="35" t="s">
        <v>1059</v>
      </c>
    </row>
    <row r="214" spans="1:15" x14ac:dyDescent="0.25">
      <c r="A214" s="10" t="s">
        <v>723</v>
      </c>
      <c r="B214" s="25" t="s">
        <v>1188</v>
      </c>
      <c r="C214" s="25" t="s">
        <v>1361</v>
      </c>
      <c r="D214" t="s">
        <v>73</v>
      </c>
      <c r="E214" s="25" t="s">
        <v>1007</v>
      </c>
      <c r="H214" s="35" t="s">
        <v>1059</v>
      </c>
    </row>
    <row r="215" spans="1:15" x14ac:dyDescent="0.25">
      <c r="A215" s="10" t="s">
        <v>724</v>
      </c>
      <c r="B215" s="25" t="s">
        <v>1189</v>
      </c>
      <c r="C215" t="s">
        <v>1365</v>
      </c>
      <c r="D215" t="s">
        <v>73</v>
      </c>
      <c r="E215" s="25" t="s">
        <v>1008</v>
      </c>
      <c r="H215" s="35" t="s">
        <v>1059</v>
      </c>
    </row>
    <row r="216" spans="1:15" x14ac:dyDescent="0.25">
      <c r="A216" s="10" t="s">
        <v>725</v>
      </c>
      <c r="B216" s="25" t="s">
        <v>1190</v>
      </c>
      <c r="C216" t="s">
        <v>1362</v>
      </c>
      <c r="D216" t="s">
        <v>73</v>
      </c>
      <c r="E216" s="25" t="s">
        <v>1009</v>
      </c>
      <c r="H216" s="35" t="s">
        <v>1059</v>
      </c>
    </row>
    <row r="217" spans="1:15" x14ac:dyDescent="0.25">
      <c r="A217" s="10" t="s">
        <v>126</v>
      </c>
      <c r="B217" s="25" t="s">
        <v>1191</v>
      </c>
      <c r="C217" t="s">
        <v>1364</v>
      </c>
      <c r="D217" t="s">
        <v>73</v>
      </c>
      <c r="E217" s="25" t="s">
        <v>1010</v>
      </c>
      <c r="H217" s="35" t="s">
        <v>1059</v>
      </c>
    </row>
    <row r="218" spans="1:15" x14ac:dyDescent="0.25">
      <c r="A218" s="10" t="s">
        <v>726</v>
      </c>
      <c r="B218" s="25" t="s">
        <v>1192</v>
      </c>
      <c r="C218" t="s">
        <v>1363</v>
      </c>
      <c r="D218" t="s">
        <v>73</v>
      </c>
      <c r="E218" s="25" t="s">
        <v>1011</v>
      </c>
      <c r="H218" s="35" t="s">
        <v>1059</v>
      </c>
    </row>
    <row r="219" spans="1:15" x14ac:dyDescent="0.25">
      <c r="A219" s="13" t="s">
        <v>382</v>
      </c>
      <c r="B219" t="s">
        <v>831</v>
      </c>
      <c r="C219" t="s">
        <v>375</v>
      </c>
      <c r="D219" t="s">
        <v>213</v>
      </c>
      <c r="E219" t="str">
        <f t="shared" ref="E219:E224" si="61">SUBSTITUTE(SUBSTITUTE(A219,"-","_"),".","_")</f>
        <v>PI4_4A_1</v>
      </c>
      <c r="H219" s="35" t="s">
        <v>1059</v>
      </c>
      <c r="J219">
        <v>10046</v>
      </c>
      <c r="L219" t="s">
        <v>370</v>
      </c>
      <c r="M219" t="s">
        <v>388</v>
      </c>
    </row>
    <row r="220" spans="1:15" x14ac:dyDescent="0.25">
      <c r="A220" s="13" t="s">
        <v>383</v>
      </c>
      <c r="B220" t="s">
        <v>832</v>
      </c>
      <c r="C220" t="s">
        <v>376</v>
      </c>
      <c r="D220" t="s">
        <v>213</v>
      </c>
      <c r="E220" t="str">
        <f t="shared" si="61"/>
        <v>PI4_4A_2</v>
      </c>
      <c r="H220" s="35" t="s">
        <v>1059</v>
      </c>
      <c r="J220">
        <v>10046</v>
      </c>
      <c r="L220" t="s">
        <v>370</v>
      </c>
      <c r="M220" t="s">
        <v>388</v>
      </c>
      <c r="N220" t="s">
        <v>20</v>
      </c>
      <c r="O220" t="str">
        <f>A219</f>
        <v>PI4-4A.1</v>
      </c>
    </row>
    <row r="221" spans="1:15" x14ac:dyDescent="0.25">
      <c r="A221" s="13" t="s">
        <v>384</v>
      </c>
      <c r="B221" t="s">
        <v>833</v>
      </c>
      <c r="C221" t="s">
        <v>377</v>
      </c>
      <c r="D221" t="s">
        <v>213</v>
      </c>
      <c r="E221" t="str">
        <f t="shared" si="61"/>
        <v>PI4_4A_3</v>
      </c>
      <c r="H221" s="35" t="s">
        <v>1059</v>
      </c>
      <c r="J221">
        <v>10046</v>
      </c>
      <c r="L221" t="s">
        <v>370</v>
      </c>
      <c r="M221" t="s">
        <v>388</v>
      </c>
      <c r="N221" t="s">
        <v>20</v>
      </c>
      <c r="O221" t="str">
        <f t="shared" ref="O221:O224" si="62">A220</f>
        <v>PI4-4A.2</v>
      </c>
    </row>
    <row r="222" spans="1:15" x14ac:dyDescent="0.25">
      <c r="A222" s="13" t="s">
        <v>385</v>
      </c>
      <c r="B222" t="s">
        <v>834</v>
      </c>
      <c r="C222" t="s">
        <v>378</v>
      </c>
      <c r="D222" t="s">
        <v>213</v>
      </c>
      <c r="E222" t="str">
        <f t="shared" si="61"/>
        <v>PI4_4A_4</v>
      </c>
      <c r="H222" s="35" t="s">
        <v>1059</v>
      </c>
      <c r="J222">
        <v>10046</v>
      </c>
      <c r="L222" t="s">
        <v>370</v>
      </c>
      <c r="M222" t="s">
        <v>389</v>
      </c>
      <c r="N222" t="s">
        <v>20</v>
      </c>
      <c r="O222" t="str">
        <f t="shared" si="62"/>
        <v>PI4-4A.3</v>
      </c>
    </row>
    <row r="223" spans="1:15" x14ac:dyDescent="0.25">
      <c r="A223" s="13" t="s">
        <v>386</v>
      </c>
      <c r="B223" t="s">
        <v>835</v>
      </c>
      <c r="C223" t="s">
        <v>379</v>
      </c>
      <c r="D223" t="s">
        <v>213</v>
      </c>
      <c r="E223" t="str">
        <f t="shared" si="61"/>
        <v>PI4_4A_5</v>
      </c>
      <c r="H223" s="35" t="s">
        <v>1059</v>
      </c>
      <c r="J223">
        <v>10046</v>
      </c>
      <c r="L223" t="s">
        <v>370</v>
      </c>
      <c r="M223" t="s">
        <v>389</v>
      </c>
      <c r="N223" t="s">
        <v>20</v>
      </c>
      <c r="O223" t="str">
        <f t="shared" si="62"/>
        <v>PI4-4A.4</v>
      </c>
    </row>
    <row r="224" spans="1:15" x14ac:dyDescent="0.25">
      <c r="A224" s="13" t="s">
        <v>387</v>
      </c>
      <c r="B224" t="s">
        <v>836</v>
      </c>
      <c r="C224" t="s">
        <v>380</v>
      </c>
      <c r="D224" t="s">
        <v>213</v>
      </c>
      <c r="E224" t="str">
        <f t="shared" si="61"/>
        <v>PI4_4A_6</v>
      </c>
      <c r="H224" s="35" t="s">
        <v>1059</v>
      </c>
      <c r="J224">
        <v>10046</v>
      </c>
      <c r="L224" t="s">
        <v>370</v>
      </c>
      <c r="M224" t="s">
        <v>389</v>
      </c>
      <c r="N224" t="s">
        <v>20</v>
      </c>
      <c r="O224" t="str">
        <f t="shared" si="62"/>
        <v>PI4-4A.5</v>
      </c>
    </row>
    <row r="225" spans="1:15" x14ac:dyDescent="0.25">
      <c r="A225" s="13" t="s">
        <v>399</v>
      </c>
      <c r="B225" t="s">
        <v>837</v>
      </c>
      <c r="C225" t="s">
        <v>405</v>
      </c>
      <c r="D225" t="s">
        <v>213</v>
      </c>
      <c r="E225" t="str">
        <f t="shared" ref="E225:E230" si="63">SUBSTITUTE(SUBSTITUTE(A225,"-","_"),".","_")</f>
        <v>PI4_4B_1</v>
      </c>
      <c r="H225" s="35" t="s">
        <v>1059</v>
      </c>
      <c r="J225">
        <v>10046</v>
      </c>
      <c r="L225" t="s">
        <v>370</v>
      </c>
      <c r="M225" t="s">
        <v>390</v>
      </c>
    </row>
    <row r="226" spans="1:15" x14ac:dyDescent="0.25">
      <c r="A226" s="13" t="s">
        <v>400</v>
      </c>
      <c r="B226" t="s">
        <v>838</v>
      </c>
      <c r="C226" t="s">
        <v>406</v>
      </c>
      <c r="D226" t="s">
        <v>213</v>
      </c>
      <c r="E226" t="str">
        <f t="shared" si="63"/>
        <v>PI4_4B_2</v>
      </c>
      <c r="H226" s="35" t="s">
        <v>1059</v>
      </c>
      <c r="J226">
        <v>10046</v>
      </c>
      <c r="L226" t="s">
        <v>370</v>
      </c>
      <c r="M226" t="s">
        <v>390</v>
      </c>
      <c r="N226" t="s">
        <v>20</v>
      </c>
      <c r="O226" t="str">
        <f>A225</f>
        <v>PI4-4B.1</v>
      </c>
    </row>
    <row r="227" spans="1:15" x14ac:dyDescent="0.25">
      <c r="A227" s="13" t="s">
        <v>401</v>
      </c>
      <c r="B227" t="s">
        <v>839</v>
      </c>
      <c r="C227" t="s">
        <v>407</v>
      </c>
      <c r="D227" t="s">
        <v>213</v>
      </c>
      <c r="E227" t="str">
        <f t="shared" si="63"/>
        <v>PI4_4B_3</v>
      </c>
      <c r="H227" s="35" t="s">
        <v>1059</v>
      </c>
      <c r="J227">
        <v>10046</v>
      </c>
      <c r="L227" t="s">
        <v>370</v>
      </c>
      <c r="M227" t="s">
        <v>390</v>
      </c>
      <c r="N227" t="s">
        <v>20</v>
      </c>
      <c r="O227" t="str">
        <f t="shared" ref="O227:O230" si="64">A226</f>
        <v>PI4-4B.2</v>
      </c>
    </row>
    <row r="228" spans="1:15" x14ac:dyDescent="0.25">
      <c r="A228" s="13" t="s">
        <v>402</v>
      </c>
      <c r="B228" t="s">
        <v>840</v>
      </c>
      <c r="C228" t="s">
        <v>408</v>
      </c>
      <c r="D228" t="s">
        <v>213</v>
      </c>
      <c r="E228" t="str">
        <f t="shared" si="63"/>
        <v>PI4_4B_4</v>
      </c>
      <c r="H228" s="35" t="s">
        <v>1059</v>
      </c>
      <c r="J228">
        <v>10046</v>
      </c>
      <c r="L228" t="s">
        <v>370</v>
      </c>
      <c r="M228" t="s">
        <v>391</v>
      </c>
      <c r="N228" t="s">
        <v>20</v>
      </c>
      <c r="O228" t="str">
        <f t="shared" si="64"/>
        <v>PI4-4B.3</v>
      </c>
    </row>
    <row r="229" spans="1:15" x14ac:dyDescent="0.25">
      <c r="A229" s="13" t="s">
        <v>403</v>
      </c>
      <c r="B229" t="s">
        <v>841</v>
      </c>
      <c r="C229" t="s">
        <v>409</v>
      </c>
      <c r="D229" t="s">
        <v>213</v>
      </c>
      <c r="E229" t="str">
        <f t="shared" si="63"/>
        <v>PI4_4B_5</v>
      </c>
      <c r="H229" s="35" t="s">
        <v>1059</v>
      </c>
      <c r="J229">
        <v>10046</v>
      </c>
      <c r="L229" t="s">
        <v>370</v>
      </c>
      <c r="M229" t="s">
        <v>391</v>
      </c>
      <c r="N229" t="s">
        <v>20</v>
      </c>
      <c r="O229" t="str">
        <f t="shared" si="64"/>
        <v>PI4-4B.4</v>
      </c>
    </row>
    <row r="230" spans="1:15" x14ac:dyDescent="0.25">
      <c r="A230" s="13" t="s">
        <v>404</v>
      </c>
      <c r="B230" t="s">
        <v>842</v>
      </c>
      <c r="C230" t="s">
        <v>410</v>
      </c>
      <c r="D230" t="s">
        <v>213</v>
      </c>
      <c r="E230" t="str">
        <f t="shared" si="63"/>
        <v>PI4_4B_6</v>
      </c>
      <c r="H230" s="35" t="s">
        <v>1059</v>
      </c>
      <c r="J230">
        <v>10046</v>
      </c>
      <c r="L230" t="s">
        <v>370</v>
      </c>
      <c r="M230" t="s">
        <v>391</v>
      </c>
      <c r="N230" t="s">
        <v>20</v>
      </c>
      <c r="O230" t="str">
        <f t="shared" si="64"/>
        <v>PI4-4B.5</v>
      </c>
    </row>
    <row r="231" spans="1:15" x14ac:dyDescent="0.25">
      <c r="A231" s="13" t="s">
        <v>211</v>
      </c>
      <c r="B231" t="s">
        <v>843</v>
      </c>
      <c r="C231" t="s">
        <v>212</v>
      </c>
      <c r="D231" t="s">
        <v>213</v>
      </c>
      <c r="E231" t="str">
        <f t="shared" si="57"/>
        <v>PI4_4C_1</v>
      </c>
      <c r="H231" s="35" t="s">
        <v>1059</v>
      </c>
      <c r="I231">
        <v>12</v>
      </c>
      <c r="J231">
        <v>10047</v>
      </c>
      <c r="L231" t="s">
        <v>370</v>
      </c>
      <c r="M231" t="s">
        <v>114</v>
      </c>
    </row>
    <row r="232" spans="1:15" x14ac:dyDescent="0.25">
      <c r="A232" s="13" t="s">
        <v>214</v>
      </c>
      <c r="B232" t="s">
        <v>844</v>
      </c>
      <c r="C232" t="s">
        <v>215</v>
      </c>
      <c r="D232" t="s">
        <v>213</v>
      </c>
      <c r="E232" t="str">
        <f t="shared" si="57"/>
        <v>PI4_4C_2</v>
      </c>
      <c r="H232" s="35" t="s">
        <v>1059</v>
      </c>
      <c r="J232">
        <v>10047</v>
      </c>
      <c r="L232" t="s">
        <v>370</v>
      </c>
      <c r="M232" t="s">
        <v>114</v>
      </c>
      <c r="N232" t="s">
        <v>20</v>
      </c>
      <c r="O232" t="s">
        <v>211</v>
      </c>
    </row>
    <row r="233" spans="1:15" x14ac:dyDescent="0.25">
      <c r="A233" s="13" t="s">
        <v>216</v>
      </c>
      <c r="B233" t="s">
        <v>845</v>
      </c>
      <c r="C233" t="s">
        <v>217</v>
      </c>
      <c r="D233" t="s">
        <v>213</v>
      </c>
      <c r="E233" t="str">
        <f t="shared" si="57"/>
        <v>PI4_4C_3</v>
      </c>
      <c r="H233" s="35" t="s">
        <v>1059</v>
      </c>
      <c r="I233">
        <v>12</v>
      </c>
      <c r="J233">
        <v>10047</v>
      </c>
      <c r="L233" t="s">
        <v>370</v>
      </c>
      <c r="M233" t="s">
        <v>114</v>
      </c>
      <c r="N233" t="s">
        <v>20</v>
      </c>
      <c r="O233" t="s">
        <v>214</v>
      </c>
    </row>
    <row r="234" spans="1:15" x14ac:dyDescent="0.25">
      <c r="A234" s="13" t="s">
        <v>371</v>
      </c>
      <c r="B234" t="s">
        <v>846</v>
      </c>
      <c r="C234" t="s">
        <v>354</v>
      </c>
      <c r="D234" t="s">
        <v>213</v>
      </c>
      <c r="E234" t="str">
        <f t="shared" ref="E234:E236" si="65">SUBSTITUTE(SUBSTITUTE(A234,"-","_"),".","_")</f>
        <v>PI4_4C_4</v>
      </c>
      <c r="H234" s="35" t="s">
        <v>1059</v>
      </c>
      <c r="J234">
        <v>10047</v>
      </c>
      <c r="L234" t="s">
        <v>370</v>
      </c>
      <c r="M234" t="s">
        <v>127</v>
      </c>
      <c r="N234" t="s">
        <v>20</v>
      </c>
      <c r="O234" t="s">
        <v>216</v>
      </c>
    </row>
    <row r="235" spans="1:15" x14ac:dyDescent="0.25">
      <c r="A235" s="13" t="s">
        <v>372</v>
      </c>
      <c r="B235" t="s">
        <v>847</v>
      </c>
      <c r="C235" t="s">
        <v>355</v>
      </c>
      <c r="D235" t="s">
        <v>213</v>
      </c>
      <c r="E235" t="str">
        <f t="shared" si="65"/>
        <v>PI4_4C_5</v>
      </c>
      <c r="H235" s="35" t="s">
        <v>1059</v>
      </c>
      <c r="J235">
        <v>10047</v>
      </c>
      <c r="L235" t="s">
        <v>370</v>
      </c>
      <c r="M235" t="s">
        <v>127</v>
      </c>
      <c r="N235" t="s">
        <v>20</v>
      </c>
      <c r="O235" t="s">
        <v>371</v>
      </c>
    </row>
    <row r="236" spans="1:15" x14ac:dyDescent="0.25">
      <c r="A236" s="13" t="s">
        <v>373</v>
      </c>
      <c r="B236" t="s">
        <v>848</v>
      </c>
      <c r="C236" t="s">
        <v>356</v>
      </c>
      <c r="D236" t="s">
        <v>213</v>
      </c>
      <c r="E236" t="str">
        <f t="shared" si="65"/>
        <v>PI4_4C_6</v>
      </c>
      <c r="H236" s="35" t="s">
        <v>1059</v>
      </c>
      <c r="J236">
        <v>10047</v>
      </c>
      <c r="L236" t="s">
        <v>370</v>
      </c>
      <c r="M236" t="s">
        <v>127</v>
      </c>
      <c r="N236" t="s">
        <v>20</v>
      </c>
      <c r="O236" t="s">
        <v>372</v>
      </c>
    </row>
    <row r="237" spans="1:15" x14ac:dyDescent="0.25">
      <c r="A237" s="11" t="s">
        <v>76</v>
      </c>
      <c r="B237" t="s">
        <v>77</v>
      </c>
      <c r="C237" t="s">
        <v>489</v>
      </c>
      <c r="D237" s="25" t="s">
        <v>1082</v>
      </c>
      <c r="E237" t="str">
        <f t="shared" si="57"/>
        <v>PT3_10A_1</v>
      </c>
      <c r="H237" s="35" t="s">
        <v>1059</v>
      </c>
      <c r="J237">
        <v>10012</v>
      </c>
      <c r="K237" t="s">
        <v>472</v>
      </c>
      <c r="L237" t="s">
        <v>1602</v>
      </c>
      <c r="M237" t="s">
        <v>78</v>
      </c>
    </row>
    <row r="238" spans="1:15" x14ac:dyDescent="0.25">
      <c r="A238" s="11" t="s">
        <v>79</v>
      </c>
      <c r="B238" t="s">
        <v>80</v>
      </c>
      <c r="C238" t="s">
        <v>490</v>
      </c>
      <c r="D238" s="25" t="s">
        <v>1082</v>
      </c>
      <c r="E238" t="str">
        <f t="shared" si="57"/>
        <v>PT3_10A_2</v>
      </c>
      <c r="H238" s="35" t="s">
        <v>1059</v>
      </c>
      <c r="J238">
        <v>10012</v>
      </c>
      <c r="K238" t="s">
        <v>472</v>
      </c>
      <c r="L238" t="s">
        <v>1602</v>
      </c>
      <c r="M238" t="s">
        <v>78</v>
      </c>
      <c r="N238" t="s">
        <v>20</v>
      </c>
      <c r="O238" t="s">
        <v>76</v>
      </c>
    </row>
    <row r="239" spans="1:15" x14ac:dyDescent="0.25">
      <c r="A239" s="11" t="s">
        <v>798</v>
      </c>
      <c r="B239" t="s">
        <v>795</v>
      </c>
      <c r="C239" t="s">
        <v>491</v>
      </c>
      <c r="D239" s="25" t="s">
        <v>1082</v>
      </c>
      <c r="E239" t="str">
        <f t="shared" ref="E239:E240" si="66">SUBSTITUTE(SUBSTITUTE(A239,"-","_"),".","_")</f>
        <v>PT3_10B_1</v>
      </c>
      <c r="H239" s="35" t="s">
        <v>1059</v>
      </c>
      <c r="J239">
        <v>10013</v>
      </c>
      <c r="K239" t="s">
        <v>472</v>
      </c>
      <c r="L239" t="s">
        <v>1602</v>
      </c>
      <c r="M239" s="25" t="s">
        <v>284</v>
      </c>
      <c r="N239" t="s">
        <v>20</v>
      </c>
      <c r="O239" s="25" t="s">
        <v>79</v>
      </c>
    </row>
    <row r="240" spans="1:15" x14ac:dyDescent="0.25">
      <c r="A240" s="11" t="s">
        <v>797</v>
      </c>
      <c r="B240" t="s">
        <v>796</v>
      </c>
      <c r="C240" s="25" t="s">
        <v>492</v>
      </c>
      <c r="D240" s="25" t="s">
        <v>1082</v>
      </c>
      <c r="E240" t="str">
        <f t="shared" si="66"/>
        <v>PT3_10B_2</v>
      </c>
      <c r="H240" s="35" t="s">
        <v>1059</v>
      </c>
      <c r="J240">
        <v>10013</v>
      </c>
      <c r="K240" t="s">
        <v>472</v>
      </c>
      <c r="L240" t="s">
        <v>1602</v>
      </c>
      <c r="M240" s="25" t="s">
        <v>284</v>
      </c>
      <c r="N240" t="s">
        <v>20</v>
      </c>
      <c r="O240" s="25" t="s">
        <v>798</v>
      </c>
    </row>
    <row r="241" spans="1:23" x14ac:dyDescent="0.25">
      <c r="A241" s="10" t="s">
        <v>299</v>
      </c>
      <c r="B241" s="25" t="s">
        <v>1431</v>
      </c>
      <c r="C241" s="25" t="s">
        <v>1430</v>
      </c>
      <c r="D241" s="25" t="s">
        <v>1413</v>
      </c>
      <c r="E241" t="str">
        <f t="shared" si="57"/>
        <v>PT4_32_1</v>
      </c>
      <c r="H241" s="35" t="s">
        <v>1059</v>
      </c>
      <c r="L241" s="25" t="s">
        <v>1600</v>
      </c>
      <c r="M241" s="25" t="s">
        <v>737</v>
      </c>
    </row>
    <row r="242" spans="1:23" x14ac:dyDescent="0.25">
      <c r="A242" s="10" t="s">
        <v>1409</v>
      </c>
      <c r="B242" s="25" t="s">
        <v>1432</v>
      </c>
      <c r="C242" s="25" t="s">
        <v>476</v>
      </c>
      <c r="D242" s="25" t="s">
        <v>1413</v>
      </c>
      <c r="E242" t="str">
        <f t="shared" ref="E242" si="67">SUBSTITUTE(SUBSTITUTE(A242,"-","_"),".","_")</f>
        <v>PT4_32_2</v>
      </c>
      <c r="H242" s="35" t="s">
        <v>1059</v>
      </c>
      <c r="L242" s="25" t="s">
        <v>1600</v>
      </c>
      <c r="M242" s="25" t="s">
        <v>476</v>
      </c>
      <c r="N242" s="25"/>
    </row>
    <row r="243" spans="1:23" x14ac:dyDescent="0.25">
      <c r="A243" s="10" t="s">
        <v>1410</v>
      </c>
      <c r="B243" s="25" t="s">
        <v>1433</v>
      </c>
      <c r="C243" s="25" t="s">
        <v>1412</v>
      </c>
      <c r="D243" s="25" t="s">
        <v>1413</v>
      </c>
      <c r="E243" t="str">
        <f t="shared" ref="E243" si="68">SUBSTITUTE(SUBSTITUTE(A243,"-","_"),".","_")</f>
        <v>PT4_13_1</v>
      </c>
      <c r="H243" s="35" t="s">
        <v>1059</v>
      </c>
      <c r="J243">
        <v>10022</v>
      </c>
      <c r="K243" s="25" t="s">
        <v>345</v>
      </c>
      <c r="L243" s="25" t="s">
        <v>1598</v>
      </c>
      <c r="M243" s="25" t="s">
        <v>50</v>
      </c>
    </row>
    <row r="244" spans="1:23" x14ac:dyDescent="0.25">
      <c r="A244" s="9" t="s">
        <v>728</v>
      </c>
      <c r="B244" t="s">
        <v>850</v>
      </c>
      <c r="C244" t="s">
        <v>290</v>
      </c>
      <c r="D244" s="25" t="s">
        <v>1946</v>
      </c>
      <c r="E244" t="str">
        <f t="shared" ref="E244" si="69">SUBSTITUTE(SUBSTITUTE(A244,"-","_"),".","_")</f>
        <v>PU3_2A</v>
      </c>
      <c r="H244" s="35" t="s">
        <v>1051</v>
      </c>
      <c r="J244" s="14">
        <v>10010</v>
      </c>
      <c r="K244" s="14" t="s">
        <v>518</v>
      </c>
      <c r="L244" t="s">
        <v>374</v>
      </c>
      <c r="M244" t="str">
        <f>B245</f>
        <v>PU3-2A Drive</v>
      </c>
      <c r="N244" t="s">
        <v>67</v>
      </c>
      <c r="O244" t="str">
        <f>$B245</f>
        <v>PU3-2A Drive</v>
      </c>
    </row>
    <row r="245" spans="1:23" x14ac:dyDescent="0.25">
      <c r="A245" s="9"/>
      <c r="B245" t="str">
        <f>A244&amp;" Drive"</f>
        <v>PU3-2A Drive</v>
      </c>
      <c r="C245" t="str">
        <f>A244</f>
        <v>PU3-2A</v>
      </c>
      <c r="D245" t="s">
        <v>820</v>
      </c>
      <c r="E245" t="str">
        <f>E244</f>
        <v>PU3_2A</v>
      </c>
      <c r="H245" s="35" t="s">
        <v>1059</v>
      </c>
      <c r="J245" s="14">
        <v>10010</v>
      </c>
      <c r="K245" s="14" t="s">
        <v>518</v>
      </c>
      <c r="V245" t="s">
        <v>886</v>
      </c>
      <c r="W245">
        <v>0</v>
      </c>
    </row>
    <row r="246" spans="1:23" x14ac:dyDescent="0.25">
      <c r="A246" s="11" t="s">
        <v>289</v>
      </c>
      <c r="B246" t="s">
        <v>851</v>
      </c>
      <c r="C246" t="s">
        <v>290</v>
      </c>
      <c r="D246" s="25" t="s">
        <v>1946</v>
      </c>
      <c r="E246" t="str">
        <f t="shared" si="57"/>
        <v>PU3_2B</v>
      </c>
      <c r="H246" s="35" t="s">
        <v>1052</v>
      </c>
      <c r="J246" s="14">
        <v>10010</v>
      </c>
      <c r="K246" s="14" t="s">
        <v>421</v>
      </c>
      <c r="L246" t="s">
        <v>374</v>
      </c>
      <c r="M246" t="str">
        <f>B247</f>
        <v>PU3-2B Drive</v>
      </c>
      <c r="N246" t="s">
        <v>67</v>
      </c>
      <c r="O246" t="str">
        <f>$B247</f>
        <v>PU3-2B Drive</v>
      </c>
    </row>
    <row r="247" spans="1:23" x14ac:dyDescent="0.25">
      <c r="A247" s="11"/>
      <c r="B247" t="str">
        <f>A246&amp;" Drive"</f>
        <v>PU3-2B Drive</v>
      </c>
      <c r="C247" t="str">
        <f>A246</f>
        <v>PU3-2B</v>
      </c>
      <c r="D247" t="s">
        <v>820</v>
      </c>
      <c r="E247" t="str">
        <f>E246</f>
        <v>PU3_2B</v>
      </c>
      <c r="H247" s="35" t="s">
        <v>1059</v>
      </c>
      <c r="J247" s="14">
        <v>10010</v>
      </c>
      <c r="K247" s="14" t="s">
        <v>421</v>
      </c>
      <c r="V247" t="s">
        <v>886</v>
      </c>
      <c r="W247">
        <v>0</v>
      </c>
    </row>
    <row r="248" spans="1:23" x14ac:dyDescent="0.25">
      <c r="A248" s="9" t="s">
        <v>729</v>
      </c>
      <c r="B248" t="s">
        <v>852</v>
      </c>
      <c r="C248" t="s">
        <v>290</v>
      </c>
      <c r="D248" s="25" t="s">
        <v>1946</v>
      </c>
      <c r="E248" t="str">
        <f t="shared" ref="E248" si="70">SUBSTITUTE(SUBSTITUTE(A248,"-","_"),".","_")</f>
        <v>PU3_2C</v>
      </c>
      <c r="H248" s="35" t="s">
        <v>1053</v>
      </c>
      <c r="J248" s="14">
        <v>10010</v>
      </c>
      <c r="K248" s="14" t="s">
        <v>667</v>
      </c>
      <c r="L248" t="s">
        <v>374</v>
      </c>
      <c r="M248" t="str">
        <f>B249</f>
        <v>PU3-2C Drive</v>
      </c>
      <c r="N248" t="s">
        <v>67</v>
      </c>
      <c r="O248" t="str">
        <f>$B249</f>
        <v>PU3-2C Drive</v>
      </c>
    </row>
    <row r="249" spans="1:23" x14ac:dyDescent="0.25">
      <c r="A249" s="9"/>
      <c r="B249" t="str">
        <f>A248&amp;" Drive"</f>
        <v>PU3-2C Drive</v>
      </c>
      <c r="C249" t="str">
        <f>A248</f>
        <v>PU3-2C</v>
      </c>
      <c r="D249" t="s">
        <v>820</v>
      </c>
      <c r="E249" t="str">
        <f>E248</f>
        <v>PU3_2C</v>
      </c>
      <c r="H249" s="35" t="s">
        <v>1059</v>
      </c>
      <c r="J249" s="14">
        <f>J248</f>
        <v>10010</v>
      </c>
      <c r="K249" s="14" t="str">
        <f>K248</f>
        <v>G9</v>
      </c>
      <c r="V249" t="s">
        <v>886</v>
      </c>
      <c r="W249">
        <v>0</v>
      </c>
    </row>
    <row r="250" spans="1:23" x14ac:dyDescent="0.25">
      <c r="A250" s="11" t="s">
        <v>78</v>
      </c>
      <c r="B250" t="s">
        <v>283</v>
      </c>
      <c r="C250" t="s">
        <v>434</v>
      </c>
      <c r="D250" s="25" t="s">
        <v>1946</v>
      </c>
      <c r="E250" t="str">
        <f t="shared" si="57"/>
        <v>PU3_9A</v>
      </c>
      <c r="H250" s="35" t="s">
        <v>1059</v>
      </c>
      <c r="J250" s="14">
        <v>10012</v>
      </c>
      <c r="K250" s="14" t="s">
        <v>361</v>
      </c>
      <c r="L250" t="s">
        <v>1602</v>
      </c>
      <c r="M250" t="s">
        <v>103</v>
      </c>
      <c r="N250" t="s">
        <v>374</v>
      </c>
      <c r="O250" t="str">
        <f>$B251</f>
        <v>PU3-9A Drive</v>
      </c>
      <c r="P250" t="s">
        <v>67</v>
      </c>
      <c r="Q250" t="str">
        <f>$B251</f>
        <v>PU3-9A Drive</v>
      </c>
    </row>
    <row r="251" spans="1:23" x14ac:dyDescent="0.25">
      <c r="A251" s="11"/>
      <c r="B251" t="str">
        <f>A250&amp;" Drive"</f>
        <v>PU3-9A Drive</v>
      </c>
      <c r="C251" t="str">
        <f>A250</f>
        <v>PU3-9A</v>
      </c>
      <c r="D251" t="s">
        <v>820</v>
      </c>
      <c r="E251" t="str">
        <f>E250</f>
        <v>PU3_9A</v>
      </c>
      <c r="H251" s="35" t="s">
        <v>1059</v>
      </c>
      <c r="J251" s="14">
        <v>10012</v>
      </c>
      <c r="K251" s="14" t="s">
        <v>361</v>
      </c>
      <c r="V251" t="s">
        <v>886</v>
      </c>
      <c r="W251">
        <v>0</v>
      </c>
    </row>
    <row r="252" spans="1:23" x14ac:dyDescent="0.25">
      <c r="A252" s="10" t="s">
        <v>284</v>
      </c>
      <c r="B252" t="s">
        <v>285</v>
      </c>
      <c r="C252" s="15" t="s">
        <v>435</v>
      </c>
      <c r="D252" s="25" t="s">
        <v>145</v>
      </c>
      <c r="E252" t="str">
        <f t="shared" si="57"/>
        <v>PU3_9B</v>
      </c>
      <c r="H252" s="35" t="s">
        <v>1048</v>
      </c>
      <c r="I252">
        <v>2</v>
      </c>
      <c r="L252" t="s">
        <v>374</v>
      </c>
      <c r="M252" t="str">
        <f>B253</f>
        <v>PU3-9B Drive</v>
      </c>
      <c r="N252" t="s">
        <v>67</v>
      </c>
      <c r="O252" t="str">
        <f>$B253</f>
        <v>PU3-9B Drive</v>
      </c>
    </row>
    <row r="253" spans="1:23" x14ac:dyDescent="0.25">
      <c r="A253" s="10"/>
      <c r="B253" t="str">
        <f>A252&amp;" Drive"</f>
        <v>PU3-9B Drive</v>
      </c>
      <c r="C253" t="str">
        <f>A252</f>
        <v>PU3-9B</v>
      </c>
      <c r="D253" t="s">
        <v>819</v>
      </c>
      <c r="E253" t="str">
        <f>E252</f>
        <v>PU3_9B</v>
      </c>
      <c r="H253" s="35" t="s">
        <v>1059</v>
      </c>
      <c r="J253">
        <v>10014</v>
      </c>
      <c r="K253" t="s">
        <v>442</v>
      </c>
      <c r="V253" t="s">
        <v>886</v>
      </c>
      <c r="W253">
        <v>0</v>
      </c>
    </row>
    <row r="254" spans="1:23" x14ac:dyDescent="0.25">
      <c r="A254" s="11" t="s">
        <v>50</v>
      </c>
      <c r="B254" t="s">
        <v>144</v>
      </c>
      <c r="C254" t="s">
        <v>136</v>
      </c>
      <c r="D254" s="15" t="s">
        <v>145</v>
      </c>
      <c r="E254" t="str">
        <f t="shared" si="57"/>
        <v>PU4_12</v>
      </c>
      <c r="H254" s="35" t="s">
        <v>1233</v>
      </c>
      <c r="J254">
        <v>10047</v>
      </c>
      <c r="K254" t="s">
        <v>667</v>
      </c>
      <c r="L254" t="s">
        <v>1598</v>
      </c>
      <c r="M254" t="s">
        <v>136</v>
      </c>
      <c r="N254" t="s">
        <v>374</v>
      </c>
      <c r="O254" t="str">
        <f>$B255</f>
        <v>PU4-12 Drive</v>
      </c>
      <c r="P254" t="s">
        <v>67</v>
      </c>
      <c r="Q254" t="str">
        <f>$B255</f>
        <v>PU4-12 Drive</v>
      </c>
      <c r="R254" t="s">
        <v>1262</v>
      </c>
      <c r="S254" t="s">
        <v>1265</v>
      </c>
    </row>
    <row r="255" spans="1:23" x14ac:dyDescent="0.25">
      <c r="A255" s="11"/>
      <c r="B255" t="str">
        <f>A254&amp;" Drive"</f>
        <v>PU4-12 Drive</v>
      </c>
      <c r="C255" t="str">
        <f>A254</f>
        <v>PU4-12</v>
      </c>
      <c r="D255" t="s">
        <v>819</v>
      </c>
      <c r="E255" t="str">
        <f>E254</f>
        <v>PU4_12</v>
      </c>
      <c r="H255" s="35" t="s">
        <v>1059</v>
      </c>
      <c r="J255">
        <v>10047</v>
      </c>
      <c r="K255" t="s">
        <v>667</v>
      </c>
      <c r="N255" t="s">
        <v>20</v>
      </c>
      <c r="O255" t="str">
        <f>B253</f>
        <v>PU3-9B Drive</v>
      </c>
    </row>
    <row r="256" spans="1:23" x14ac:dyDescent="0.25">
      <c r="A256" s="9" t="s">
        <v>730</v>
      </c>
      <c r="B256" t="s">
        <v>731</v>
      </c>
      <c r="C256" s="25" t="s">
        <v>1405</v>
      </c>
      <c r="D256" t="s">
        <v>145</v>
      </c>
      <c r="E256" t="s">
        <v>732</v>
      </c>
      <c r="H256" s="35" t="s">
        <v>1059</v>
      </c>
      <c r="J256">
        <v>10022</v>
      </c>
      <c r="K256" t="s">
        <v>425</v>
      </c>
      <c r="L256" t="s">
        <v>374</v>
      </c>
      <c r="M256" t="str">
        <f>B257</f>
        <v>PU4-15A Drive</v>
      </c>
      <c r="N256" t="s">
        <v>67</v>
      </c>
      <c r="O256" t="str">
        <f>$B257</f>
        <v>PU4-15A Drive</v>
      </c>
      <c r="P256" t="s">
        <v>1262</v>
      </c>
      <c r="Q256" t="s">
        <v>50</v>
      </c>
    </row>
    <row r="257" spans="1:19" x14ac:dyDescent="0.25">
      <c r="A257" s="9"/>
      <c r="B257" t="str">
        <f>A256&amp;" Drive"</f>
        <v>PU4-15A Drive</v>
      </c>
      <c r="C257" t="str">
        <f>A256</f>
        <v>PU4-15A</v>
      </c>
      <c r="D257" t="s">
        <v>819</v>
      </c>
      <c r="E257" t="str">
        <f>E256</f>
        <v>PU4_15A</v>
      </c>
      <c r="H257" s="35" t="s">
        <v>1059</v>
      </c>
      <c r="J257" s="14">
        <f>J256</f>
        <v>10022</v>
      </c>
      <c r="K257" s="14" t="str">
        <f>K256</f>
        <v>E8</v>
      </c>
    </row>
    <row r="258" spans="1:19" x14ac:dyDescent="0.25">
      <c r="A258" s="9" t="s">
        <v>733</v>
      </c>
      <c r="B258" t="s">
        <v>736</v>
      </c>
      <c r="C258" s="25" t="s">
        <v>1405</v>
      </c>
      <c r="D258" t="s">
        <v>145</v>
      </c>
      <c r="E258" t="s">
        <v>734</v>
      </c>
      <c r="H258" s="35" t="s">
        <v>1059</v>
      </c>
      <c r="J258">
        <v>10022</v>
      </c>
      <c r="K258" t="s">
        <v>488</v>
      </c>
      <c r="L258" t="s">
        <v>374</v>
      </c>
      <c r="M258" t="str">
        <f>B259</f>
        <v>PU4-15B Drive</v>
      </c>
      <c r="N258" t="s">
        <v>67</v>
      </c>
      <c r="O258" t="str">
        <f>$B259</f>
        <v>PU4-15B Drive</v>
      </c>
    </row>
    <row r="259" spans="1:19" x14ac:dyDescent="0.25">
      <c r="A259" s="9"/>
      <c r="B259" t="str">
        <f>A258&amp;" Drive"</f>
        <v>PU4-15B Drive</v>
      </c>
      <c r="C259" t="str">
        <f>A258</f>
        <v>PU4-15B</v>
      </c>
      <c r="D259" t="s">
        <v>819</v>
      </c>
      <c r="E259" t="str">
        <f>E258</f>
        <v>PU4_15B</v>
      </c>
      <c r="H259" s="35" t="s">
        <v>1059</v>
      </c>
      <c r="J259" s="14">
        <f>J258</f>
        <v>10022</v>
      </c>
      <c r="K259" s="14" t="str">
        <f>K258</f>
        <v>D9</v>
      </c>
    </row>
    <row r="260" spans="1:19" x14ac:dyDescent="0.25">
      <c r="A260" s="9" t="s">
        <v>1074</v>
      </c>
      <c r="B260" t="s">
        <v>735</v>
      </c>
      <c r="C260" s="25" t="s">
        <v>1405</v>
      </c>
      <c r="D260" t="s">
        <v>145</v>
      </c>
      <c r="E260" s="25" t="s">
        <v>1075</v>
      </c>
      <c r="H260" s="35" t="s">
        <v>1059</v>
      </c>
      <c r="J260">
        <v>10022</v>
      </c>
      <c r="K260" t="s">
        <v>660</v>
      </c>
      <c r="L260" t="s">
        <v>374</v>
      </c>
      <c r="M260" t="str">
        <f>B261</f>
        <v>PU4-28 Drive</v>
      </c>
      <c r="N260" t="s">
        <v>67</v>
      </c>
      <c r="O260" t="str">
        <f>$B261</f>
        <v>PU4-28 Drive</v>
      </c>
      <c r="P260" t="s">
        <v>1262</v>
      </c>
      <c r="Q260" t="s">
        <v>1263</v>
      </c>
    </row>
    <row r="261" spans="1:19" x14ac:dyDescent="0.25">
      <c r="A261" s="9"/>
      <c r="B261" t="str">
        <f>A260&amp;" Drive"</f>
        <v>PU4-28 Drive</v>
      </c>
      <c r="C261" t="str">
        <f>A260</f>
        <v>PU4-28</v>
      </c>
      <c r="D261" t="s">
        <v>819</v>
      </c>
      <c r="E261" t="str">
        <f>E260</f>
        <v>PU4_28</v>
      </c>
      <c r="H261" s="35" t="s">
        <v>1059</v>
      </c>
      <c r="J261" s="14">
        <f>J260</f>
        <v>10022</v>
      </c>
      <c r="K261" s="14" t="str">
        <f>K260</f>
        <v>G10</v>
      </c>
    </row>
    <row r="262" spans="1:19" x14ac:dyDescent="0.25">
      <c r="A262" s="11" t="s">
        <v>237</v>
      </c>
      <c r="B262" t="s">
        <v>238</v>
      </c>
      <c r="C262" t="s">
        <v>825</v>
      </c>
      <c r="D262" s="15" t="s">
        <v>145</v>
      </c>
      <c r="E262" t="str">
        <f t="shared" si="57"/>
        <v>PU4_2A</v>
      </c>
      <c r="H262" s="35" t="s">
        <v>1059</v>
      </c>
      <c r="I262">
        <v>4</v>
      </c>
      <c r="J262">
        <v>10021</v>
      </c>
      <c r="K262" t="s">
        <v>442</v>
      </c>
      <c r="L262" t="s">
        <v>1602</v>
      </c>
      <c r="M262" t="s">
        <v>239</v>
      </c>
      <c r="N262" t="s">
        <v>374</v>
      </c>
      <c r="O262" t="str">
        <f>$B263</f>
        <v>PU4-2A Drive</v>
      </c>
      <c r="P262" t="s">
        <v>67</v>
      </c>
      <c r="Q262" t="str">
        <f>$B263</f>
        <v>PU4-2A Drive</v>
      </c>
    </row>
    <row r="263" spans="1:19" x14ac:dyDescent="0.25">
      <c r="A263" s="11"/>
      <c r="B263" t="str">
        <f>A262&amp;" Drive"</f>
        <v>PU4-2A Drive</v>
      </c>
      <c r="C263" t="str">
        <f>A262</f>
        <v>PU4-2A</v>
      </c>
      <c r="D263" t="s">
        <v>819</v>
      </c>
      <c r="E263" t="str">
        <f>E262</f>
        <v>PU4_2A</v>
      </c>
      <c r="H263" s="35" t="s">
        <v>1059</v>
      </c>
      <c r="J263">
        <v>10021</v>
      </c>
      <c r="K263" t="s">
        <v>442</v>
      </c>
    </row>
    <row r="264" spans="1:19" x14ac:dyDescent="0.25">
      <c r="A264" s="11" t="s">
        <v>240</v>
      </c>
      <c r="B264" t="s">
        <v>241</v>
      </c>
      <c r="C264" t="s">
        <v>825</v>
      </c>
      <c r="D264" s="15" t="s">
        <v>145</v>
      </c>
      <c r="E264" t="str">
        <f t="shared" si="57"/>
        <v>PU4_2B</v>
      </c>
      <c r="H264" s="35" t="s">
        <v>1238</v>
      </c>
      <c r="J264">
        <v>10021</v>
      </c>
      <c r="K264" t="s">
        <v>738</v>
      </c>
      <c r="L264" t="s">
        <v>1602</v>
      </c>
      <c r="M264" t="s">
        <v>242</v>
      </c>
      <c r="N264" t="s">
        <v>374</v>
      </c>
      <c r="O264" t="str">
        <f>$B265</f>
        <v>PU4-2B Drive</v>
      </c>
      <c r="P264" t="s">
        <v>67</v>
      </c>
      <c r="Q264" t="str">
        <f>$B265</f>
        <v>PU4-2B Drive</v>
      </c>
    </row>
    <row r="265" spans="1:19" x14ac:dyDescent="0.25">
      <c r="A265" s="11"/>
      <c r="B265" t="str">
        <f>A264&amp;" Drive"</f>
        <v>PU4-2B Drive</v>
      </c>
      <c r="C265" t="str">
        <f>A264</f>
        <v>PU4-2B</v>
      </c>
      <c r="D265" t="s">
        <v>819</v>
      </c>
      <c r="E265" t="str">
        <f>E264</f>
        <v>PU4_2B</v>
      </c>
      <c r="H265" s="35" t="s">
        <v>1059</v>
      </c>
      <c r="J265">
        <v>10021</v>
      </c>
      <c r="K265" t="s">
        <v>738</v>
      </c>
      <c r="N265" t="s">
        <v>20</v>
      </c>
      <c r="O265" t="str">
        <f>B263</f>
        <v>PU4-2A Drive</v>
      </c>
    </row>
    <row r="266" spans="1:19" x14ac:dyDescent="0.25">
      <c r="A266" s="11" t="s">
        <v>737</v>
      </c>
      <c r="B266" t="s">
        <v>249</v>
      </c>
      <c r="C266" t="s">
        <v>30</v>
      </c>
      <c r="D266" s="15" t="s">
        <v>145</v>
      </c>
      <c r="E266" t="str">
        <f t="shared" ref="E266" si="71">SUBSTITUTE(SUBSTITUTE(A266,"-","_"),".","_")</f>
        <v>PU4_31A</v>
      </c>
      <c r="H266" s="35" t="s">
        <v>1234</v>
      </c>
      <c r="J266">
        <v>10046</v>
      </c>
      <c r="K266" t="s">
        <v>667</v>
      </c>
      <c r="L266" t="s">
        <v>1600</v>
      </c>
      <c r="M266" t="s">
        <v>30</v>
      </c>
      <c r="N266" t="s">
        <v>374</v>
      </c>
      <c r="O266" t="str">
        <f>$B267</f>
        <v>PU4-31A Drive</v>
      </c>
      <c r="P266" t="s">
        <v>67</v>
      </c>
      <c r="Q266" t="str">
        <f>$B267</f>
        <v>PU4-31A Drive</v>
      </c>
      <c r="R266" t="s">
        <v>1262</v>
      </c>
      <c r="S266" t="s">
        <v>308</v>
      </c>
    </row>
    <row r="267" spans="1:19" x14ac:dyDescent="0.25">
      <c r="A267" s="11"/>
      <c r="B267" t="str">
        <f>A266&amp;" Drive"</f>
        <v>PU4-31A Drive</v>
      </c>
      <c r="C267" t="str">
        <f>A266</f>
        <v>PU4-31A</v>
      </c>
      <c r="D267" t="s">
        <v>819</v>
      </c>
      <c r="E267" t="str">
        <f>E266</f>
        <v>PU4_31A</v>
      </c>
      <c r="H267" s="35" t="s">
        <v>1059</v>
      </c>
      <c r="J267">
        <v>10047</v>
      </c>
      <c r="K267" t="s">
        <v>667</v>
      </c>
      <c r="N267" t="s">
        <v>20</v>
      </c>
      <c r="O267" t="str">
        <f>B263</f>
        <v>PU4-2A Drive</v>
      </c>
    </row>
    <row r="268" spans="1:19" x14ac:dyDescent="0.25">
      <c r="A268" s="11" t="s">
        <v>248</v>
      </c>
      <c r="B268" t="s">
        <v>249</v>
      </c>
      <c r="C268" t="s">
        <v>30</v>
      </c>
      <c r="D268" s="15" t="s">
        <v>145</v>
      </c>
      <c r="E268" t="str">
        <f t="shared" si="57"/>
        <v>PU4_31C</v>
      </c>
      <c r="H268" s="35" t="s">
        <v>1059</v>
      </c>
      <c r="J268">
        <v>10047</v>
      </c>
      <c r="K268" t="s">
        <v>695</v>
      </c>
      <c r="L268" t="s">
        <v>1600</v>
      </c>
      <c r="M268" t="s">
        <v>30</v>
      </c>
      <c r="N268" t="s">
        <v>374</v>
      </c>
      <c r="O268" t="str">
        <f>$B269</f>
        <v>PU4-31C Drive</v>
      </c>
      <c r="P268" t="s">
        <v>67</v>
      </c>
      <c r="Q268" t="str">
        <f>$B269</f>
        <v>PU4-31C Drive</v>
      </c>
      <c r="R268" t="s">
        <v>1262</v>
      </c>
      <c r="S268" t="s">
        <v>308</v>
      </c>
    </row>
    <row r="269" spans="1:19" x14ac:dyDescent="0.25">
      <c r="A269" s="11"/>
      <c r="B269" t="str">
        <f>A268&amp;" Drive"</f>
        <v>PU4-31C Drive</v>
      </c>
      <c r="C269" t="str">
        <f>A268</f>
        <v>PU4-31C</v>
      </c>
      <c r="D269" t="s">
        <v>819</v>
      </c>
      <c r="E269" t="str">
        <f>E268</f>
        <v>PU4_31C</v>
      </c>
      <c r="H269" s="35" t="s">
        <v>1059</v>
      </c>
      <c r="J269">
        <v>10047</v>
      </c>
      <c r="K269" t="s">
        <v>695</v>
      </c>
      <c r="N269" t="s">
        <v>20</v>
      </c>
      <c r="O269" t="str">
        <f>B265</f>
        <v>PU4-2B Drive</v>
      </c>
    </row>
    <row r="270" spans="1:19" x14ac:dyDescent="0.25">
      <c r="A270" s="11" t="s">
        <v>306</v>
      </c>
      <c r="B270" t="s">
        <v>307</v>
      </c>
      <c r="C270" s="25" t="s">
        <v>1404</v>
      </c>
      <c r="D270" s="15" t="s">
        <v>145</v>
      </c>
      <c r="E270" t="str">
        <f t="shared" si="57"/>
        <v>PU4_35</v>
      </c>
      <c r="H270" s="35" t="s">
        <v>1059</v>
      </c>
      <c r="J270">
        <v>10026</v>
      </c>
      <c r="K270" t="s">
        <v>444</v>
      </c>
      <c r="L270" t="s">
        <v>374</v>
      </c>
      <c r="M270" t="str">
        <f>$B271</f>
        <v>PU4-35 Drive</v>
      </c>
      <c r="N270" t="s">
        <v>67</v>
      </c>
      <c r="O270" t="str">
        <f>$B271</f>
        <v>PU4-35 Drive</v>
      </c>
      <c r="P270" t="s">
        <v>1262</v>
      </c>
      <c r="Q270" t="s">
        <v>1074</v>
      </c>
    </row>
    <row r="271" spans="1:19" x14ac:dyDescent="0.25">
      <c r="A271" s="11"/>
      <c r="B271" t="str">
        <f>A270&amp;" Drive"</f>
        <v>PU4-35 Drive</v>
      </c>
      <c r="C271" t="str">
        <f>A270</f>
        <v>PU4-35</v>
      </c>
      <c r="D271" t="s">
        <v>819</v>
      </c>
      <c r="E271" t="str">
        <f>E270</f>
        <v>PU4_35</v>
      </c>
      <c r="H271" s="35" t="s">
        <v>1059</v>
      </c>
      <c r="J271">
        <v>10026</v>
      </c>
      <c r="K271" t="s">
        <v>444</v>
      </c>
      <c r="N271" t="s">
        <v>20</v>
      </c>
      <c r="O271" t="str">
        <f>B269</f>
        <v>PU4-31C Drive</v>
      </c>
    </row>
    <row r="272" spans="1:19" x14ac:dyDescent="0.25">
      <c r="A272" s="11" t="s">
        <v>14</v>
      </c>
      <c r="B272" t="s">
        <v>15</v>
      </c>
      <c r="C272" s="25" t="s">
        <v>1840</v>
      </c>
      <c r="D272" s="25" t="s">
        <v>1946</v>
      </c>
      <c r="E272" t="str">
        <f t="shared" si="57"/>
        <v>PU5_2</v>
      </c>
      <c r="H272" s="35" t="s">
        <v>1221</v>
      </c>
      <c r="I272">
        <v>1</v>
      </c>
      <c r="J272">
        <v>10031</v>
      </c>
      <c r="K272" t="s">
        <v>366</v>
      </c>
      <c r="L272" t="s">
        <v>374</v>
      </c>
      <c r="M272" t="str">
        <f>$B273</f>
        <v>PU5-2 Drive</v>
      </c>
      <c r="N272" t="s">
        <v>67</v>
      </c>
      <c r="O272" t="str">
        <f>$B273</f>
        <v>PU5-2 Drive</v>
      </c>
      <c r="P272" s="25" t="s">
        <v>54</v>
      </c>
      <c r="Q272" s="25" t="s">
        <v>1070</v>
      </c>
    </row>
    <row r="273" spans="1:17" x14ac:dyDescent="0.25">
      <c r="A273" s="11"/>
      <c r="B273" t="str">
        <f>A272&amp;" Drive"</f>
        <v>PU5-2 Drive</v>
      </c>
      <c r="C273" t="str">
        <f>A272</f>
        <v>PU5-2</v>
      </c>
      <c r="D273" s="25" t="s">
        <v>820</v>
      </c>
      <c r="E273" t="str">
        <f>E272</f>
        <v>PU5_2</v>
      </c>
      <c r="H273" s="35" t="s">
        <v>1059</v>
      </c>
      <c r="J273">
        <v>10031</v>
      </c>
      <c r="K273" t="s">
        <v>366</v>
      </c>
      <c r="N273" t="s">
        <v>20</v>
      </c>
      <c r="O273" t="str">
        <f>B271</f>
        <v>PU4-35 Drive</v>
      </c>
    </row>
    <row r="274" spans="1:17" x14ac:dyDescent="0.25">
      <c r="A274" s="10" t="s">
        <v>245</v>
      </c>
      <c r="B274" t="s">
        <v>246</v>
      </c>
      <c r="C274" t="s">
        <v>441</v>
      </c>
      <c r="D274" t="s">
        <v>145</v>
      </c>
      <c r="E274" t="str">
        <f t="shared" si="57"/>
        <v>PU7_10</v>
      </c>
      <c r="H274" s="35" t="s">
        <v>1059</v>
      </c>
      <c r="L274" t="s">
        <v>374</v>
      </c>
      <c r="M274" t="str">
        <f>$B275</f>
        <v>PU7-10 Drive</v>
      </c>
      <c r="N274" t="s">
        <v>67</v>
      </c>
      <c r="O274" t="str">
        <f>$B275</f>
        <v>PU7-10 Drive</v>
      </c>
    </row>
    <row r="275" spans="1:17" x14ac:dyDescent="0.25">
      <c r="A275" s="10"/>
      <c r="B275" t="str">
        <f>A274&amp;" Drive"</f>
        <v>PU7-10 Drive</v>
      </c>
      <c r="C275" t="s">
        <v>245</v>
      </c>
      <c r="D275" t="s">
        <v>819</v>
      </c>
      <c r="E275" t="str">
        <f>E274</f>
        <v>PU7_10</v>
      </c>
      <c r="H275" s="35" t="s">
        <v>1059</v>
      </c>
      <c r="J275">
        <v>10014</v>
      </c>
      <c r="K275" t="s">
        <v>442</v>
      </c>
    </row>
    <row r="276" spans="1:17" x14ac:dyDescent="0.25">
      <c r="A276" s="10" t="s">
        <v>995</v>
      </c>
      <c r="B276" t="s">
        <v>247</v>
      </c>
      <c r="C276" t="s">
        <v>441</v>
      </c>
      <c r="D276" t="s">
        <v>145</v>
      </c>
      <c r="E276" t="str">
        <f t="shared" si="57"/>
        <v>PU7_11</v>
      </c>
      <c r="H276" s="35" t="s">
        <v>1059</v>
      </c>
      <c r="L276" t="s">
        <v>374</v>
      </c>
      <c r="M276" t="str">
        <f>$B277</f>
        <v>PU7-11 Drive</v>
      </c>
      <c r="N276" t="s">
        <v>67</v>
      </c>
      <c r="O276" t="str">
        <f>$B277</f>
        <v>PU7-11 Drive</v>
      </c>
    </row>
    <row r="277" spans="1:17" x14ac:dyDescent="0.25">
      <c r="A277" s="10"/>
      <c r="B277" t="str">
        <f>A276&amp;" Drive"</f>
        <v>PU7-11 Drive</v>
      </c>
      <c r="C277" t="str">
        <f>A276</f>
        <v>PU7-11</v>
      </c>
      <c r="D277" t="s">
        <v>819</v>
      </c>
      <c r="E277" t="str">
        <f>E276</f>
        <v>PU7_11</v>
      </c>
      <c r="H277" s="35" t="s">
        <v>1059</v>
      </c>
      <c r="J277">
        <f>J276</f>
        <v>0</v>
      </c>
      <c r="K277">
        <f>K276</f>
        <v>0</v>
      </c>
      <c r="N277" t="s">
        <v>20</v>
      </c>
      <c r="O277" t="str">
        <f>B275</f>
        <v>PU7-10 Drive</v>
      </c>
    </row>
    <row r="278" spans="1:17" x14ac:dyDescent="0.25">
      <c r="A278" s="11" t="s">
        <v>329</v>
      </c>
      <c r="B278" t="s">
        <v>330</v>
      </c>
      <c r="C278" s="25" t="s">
        <v>1404</v>
      </c>
      <c r="D278" s="25" t="s">
        <v>29</v>
      </c>
      <c r="E278" t="str">
        <f t="shared" ref="E278" si="72">SUBSTITUTE(SUBSTITUTE(A278,"-","_"),".","_")</f>
        <v>SE4_36</v>
      </c>
      <c r="H278" s="35" t="s">
        <v>1059</v>
      </c>
      <c r="J278" s="14">
        <v>10026</v>
      </c>
      <c r="K278" s="14" t="s">
        <v>727</v>
      </c>
      <c r="L278" t="s">
        <v>1601</v>
      </c>
      <c r="M278" t="s">
        <v>331</v>
      </c>
      <c r="N278" t="s">
        <v>67</v>
      </c>
      <c r="O278" t="str">
        <f>$B279</f>
        <v>SE4-36 Drive</v>
      </c>
      <c r="P278" t="s">
        <v>1262</v>
      </c>
      <c r="Q278" t="s">
        <v>1074</v>
      </c>
    </row>
    <row r="279" spans="1:17" x14ac:dyDescent="0.25">
      <c r="A279" s="11"/>
      <c r="B279" t="str">
        <f>A278&amp;" Drive"</f>
        <v>SE4-36 Drive</v>
      </c>
      <c r="C279" t="str">
        <f>A278</f>
        <v>SE4-36</v>
      </c>
      <c r="D279" t="s">
        <v>819</v>
      </c>
      <c r="E279" t="str">
        <f>E278</f>
        <v>SE4_36</v>
      </c>
      <c r="H279" s="35" t="s">
        <v>1059</v>
      </c>
      <c r="J279" s="14">
        <v>10026</v>
      </c>
      <c r="K279" s="14" t="s">
        <v>727</v>
      </c>
    </row>
    <row r="280" spans="1:17" x14ac:dyDescent="0.25">
      <c r="A280" s="11" t="s">
        <v>16</v>
      </c>
      <c r="B280" t="s">
        <v>17</v>
      </c>
      <c r="C280" t="s">
        <v>441</v>
      </c>
      <c r="D280" t="s">
        <v>829</v>
      </c>
      <c r="E280" t="str">
        <f t="shared" si="57"/>
        <v>SN3_13A</v>
      </c>
      <c r="H280" s="35" t="s">
        <v>1127</v>
      </c>
      <c r="J280">
        <v>10014</v>
      </c>
      <c r="K280" t="s">
        <v>442</v>
      </c>
      <c r="L280" t="s">
        <v>374</v>
      </c>
      <c r="M280" t="str">
        <f>$B281</f>
        <v>SN3-13A Drive</v>
      </c>
      <c r="N280" t="s">
        <v>67</v>
      </c>
      <c r="O280" t="str">
        <f>$B281</f>
        <v>SN3-13A Drive</v>
      </c>
    </row>
    <row r="281" spans="1:17" x14ac:dyDescent="0.25">
      <c r="A281" s="11"/>
      <c r="B281" t="str">
        <f>A280&amp;" Drive"</f>
        <v>SN3-13A Drive</v>
      </c>
      <c r="C281" t="str">
        <f>A280</f>
        <v>SN3-13A</v>
      </c>
      <c r="D281" t="s">
        <v>819</v>
      </c>
      <c r="E281" t="str">
        <f>E280</f>
        <v>SN3_13A</v>
      </c>
      <c r="H281" s="35" t="s">
        <v>1059</v>
      </c>
      <c r="J281">
        <v>10014</v>
      </c>
      <c r="K281" t="s">
        <v>442</v>
      </c>
    </row>
    <row r="282" spans="1:17" x14ac:dyDescent="0.25">
      <c r="A282" s="11" t="s">
        <v>18</v>
      </c>
      <c r="B282" t="s">
        <v>19</v>
      </c>
      <c r="C282" t="s">
        <v>441</v>
      </c>
      <c r="D282" t="s">
        <v>829</v>
      </c>
      <c r="E282" t="str">
        <f t="shared" si="57"/>
        <v>SN3_13B</v>
      </c>
      <c r="H282" s="35" t="s">
        <v>1126</v>
      </c>
      <c r="J282">
        <v>10014</v>
      </c>
      <c r="K282" t="s">
        <v>443</v>
      </c>
      <c r="L282" t="s">
        <v>20</v>
      </c>
      <c r="M282" t="s">
        <v>16</v>
      </c>
      <c r="N282" t="s">
        <v>374</v>
      </c>
      <c r="O282" t="str">
        <f>$B283</f>
        <v>SN3-13B Drive</v>
      </c>
      <c r="P282" t="s">
        <v>67</v>
      </c>
      <c r="Q282" t="str">
        <f>$B283</f>
        <v>SN3-13B Drive</v>
      </c>
    </row>
    <row r="283" spans="1:17" x14ac:dyDescent="0.25">
      <c r="A283" s="11"/>
      <c r="B283" t="str">
        <f>A282&amp;" Drive"</f>
        <v>SN3-13B Drive</v>
      </c>
      <c r="C283" t="str">
        <f>A282</f>
        <v>SN3-13B</v>
      </c>
      <c r="D283" t="s">
        <v>819</v>
      </c>
      <c r="E283" t="str">
        <f>E282</f>
        <v>SN3_13B</v>
      </c>
      <c r="H283" s="35" t="s">
        <v>1059</v>
      </c>
      <c r="J283">
        <v>10014</v>
      </c>
      <c r="K283" t="str">
        <f>K282</f>
        <v>F5</v>
      </c>
      <c r="N283" t="s">
        <v>20</v>
      </c>
      <c r="O283" t="str">
        <f>B281</f>
        <v>SN3-13A Drive</v>
      </c>
    </row>
    <row r="284" spans="1:17" x14ac:dyDescent="0.25">
      <c r="A284" s="11" t="s">
        <v>21</v>
      </c>
      <c r="B284" t="s">
        <v>22</v>
      </c>
      <c r="C284" t="s">
        <v>441</v>
      </c>
      <c r="D284" t="s">
        <v>829</v>
      </c>
      <c r="E284" t="str">
        <f t="shared" si="57"/>
        <v>SN3_13C</v>
      </c>
      <c r="H284" s="35" t="s">
        <v>1122</v>
      </c>
      <c r="J284">
        <v>10014</v>
      </c>
      <c r="K284" t="s">
        <v>444</v>
      </c>
      <c r="L284" t="s">
        <v>20</v>
      </c>
      <c r="M284" t="s">
        <v>18</v>
      </c>
      <c r="N284" t="s">
        <v>374</v>
      </c>
      <c r="O284" t="str">
        <f>$B285</f>
        <v>SN3-13C Drive</v>
      </c>
      <c r="P284" t="s">
        <v>67</v>
      </c>
      <c r="Q284" t="str">
        <f>$B285</f>
        <v>SN3-13C Drive</v>
      </c>
    </row>
    <row r="285" spans="1:17" x14ac:dyDescent="0.25">
      <c r="A285" s="11"/>
      <c r="B285" t="str">
        <f>A284&amp;" Drive"</f>
        <v>SN3-13C Drive</v>
      </c>
      <c r="C285" t="str">
        <f>A284</f>
        <v>SN3-13C</v>
      </c>
      <c r="D285" t="s">
        <v>819</v>
      </c>
      <c r="E285" t="str">
        <f>E284</f>
        <v>SN3_13C</v>
      </c>
      <c r="H285" s="35" t="s">
        <v>1059</v>
      </c>
      <c r="J285">
        <v>10014</v>
      </c>
      <c r="K285" t="str">
        <f>K284</f>
        <v>F6</v>
      </c>
      <c r="N285" t="s">
        <v>20</v>
      </c>
      <c r="O285" t="str">
        <f>B283</f>
        <v>SN3-13B Drive</v>
      </c>
    </row>
    <row r="286" spans="1:17" x14ac:dyDescent="0.25">
      <c r="A286" s="11" t="s">
        <v>23</v>
      </c>
      <c r="B286" t="s">
        <v>24</v>
      </c>
      <c r="C286" t="s">
        <v>441</v>
      </c>
      <c r="D286" t="s">
        <v>829</v>
      </c>
      <c r="E286" t="str">
        <f t="shared" si="57"/>
        <v>SN3_13D</v>
      </c>
      <c r="H286" s="35" t="s">
        <v>1119</v>
      </c>
      <c r="J286">
        <v>10014</v>
      </c>
      <c r="K286" t="s">
        <v>445</v>
      </c>
      <c r="L286" t="s">
        <v>20</v>
      </c>
      <c r="M286" t="s">
        <v>21</v>
      </c>
      <c r="N286" t="s">
        <v>374</v>
      </c>
      <c r="O286" t="str">
        <f>$B287</f>
        <v>SN3-13D Drive</v>
      </c>
      <c r="P286" t="s">
        <v>67</v>
      </c>
      <c r="Q286" t="str">
        <f>$B287</f>
        <v>SN3-13D Drive</v>
      </c>
    </row>
    <row r="287" spans="1:17" x14ac:dyDescent="0.25">
      <c r="A287" s="11"/>
      <c r="B287" t="str">
        <f>A286&amp;" Drive"</f>
        <v>SN3-13D Drive</v>
      </c>
      <c r="C287" t="str">
        <f>A286</f>
        <v>SN3-13D</v>
      </c>
      <c r="D287" t="s">
        <v>819</v>
      </c>
      <c r="E287" t="str">
        <f>E286</f>
        <v>SN3_13D</v>
      </c>
      <c r="H287" s="35" t="s">
        <v>1059</v>
      </c>
      <c r="J287">
        <v>10014</v>
      </c>
      <c r="K287" t="str">
        <f>K286</f>
        <v>F7</v>
      </c>
      <c r="N287" t="s">
        <v>20</v>
      </c>
      <c r="O287" t="str">
        <f>B285</f>
        <v>SN3-13C Drive</v>
      </c>
    </row>
    <row r="288" spans="1:17" x14ac:dyDescent="0.25">
      <c r="A288" s="11" t="s">
        <v>25</v>
      </c>
      <c r="B288" t="s">
        <v>26</v>
      </c>
      <c r="C288" t="s">
        <v>441</v>
      </c>
      <c r="D288" t="s">
        <v>829</v>
      </c>
      <c r="E288" t="str">
        <f t="shared" si="57"/>
        <v>SN3_13E</v>
      </c>
      <c r="H288" s="35" t="s">
        <v>1117</v>
      </c>
      <c r="J288">
        <v>10014</v>
      </c>
      <c r="K288" t="s">
        <v>446</v>
      </c>
      <c r="L288" t="s">
        <v>20</v>
      </c>
      <c r="M288" t="s">
        <v>23</v>
      </c>
      <c r="N288" t="s">
        <v>374</v>
      </c>
      <c r="O288" t="str">
        <f>$B289</f>
        <v>SN3-13E Drive</v>
      </c>
      <c r="P288" t="s">
        <v>67</v>
      </c>
      <c r="Q288" t="str">
        <f>$B289</f>
        <v>SN3-13E Drive</v>
      </c>
    </row>
    <row r="289" spans="1:19" x14ac:dyDescent="0.25">
      <c r="A289" s="11"/>
      <c r="B289" t="str">
        <f>A288&amp;" Drive"</f>
        <v>SN3-13E Drive</v>
      </c>
      <c r="C289" t="str">
        <f>A288</f>
        <v>SN3-13E</v>
      </c>
      <c r="D289" t="s">
        <v>819</v>
      </c>
      <c r="E289" t="str">
        <f>E288</f>
        <v>SN3_13E</v>
      </c>
      <c r="H289" s="35" t="s">
        <v>1059</v>
      </c>
      <c r="J289">
        <v>10014</v>
      </c>
      <c r="K289" t="str">
        <f>K288</f>
        <v>F8</v>
      </c>
      <c r="N289" t="s">
        <v>20</v>
      </c>
      <c r="O289" t="str">
        <f>B287</f>
        <v>SN3-13D Drive</v>
      </c>
    </row>
    <row r="290" spans="1:19" x14ac:dyDescent="0.25">
      <c r="A290" s="11" t="s">
        <v>996</v>
      </c>
      <c r="B290" t="s">
        <v>440</v>
      </c>
      <c r="C290" t="s">
        <v>441</v>
      </c>
      <c r="D290" t="s">
        <v>829</v>
      </c>
      <c r="E290" t="str">
        <f t="shared" ref="E290" si="73">SUBSTITUTE(SUBSTITUTE(A290,"-","_"),".","_")</f>
        <v>SN3_13G</v>
      </c>
      <c r="H290" s="35" t="s">
        <v>1059</v>
      </c>
      <c r="J290">
        <v>10014</v>
      </c>
      <c r="K290" t="s">
        <v>447</v>
      </c>
      <c r="L290" t="s">
        <v>20</v>
      </c>
      <c r="M290" t="s">
        <v>25</v>
      </c>
      <c r="N290" t="s">
        <v>374</v>
      </c>
      <c r="O290" t="str">
        <f>$B291</f>
        <v>SN3-13G Drive</v>
      </c>
      <c r="P290" t="s">
        <v>67</v>
      </c>
      <c r="Q290" t="str">
        <f>$B291</f>
        <v>SN3-13G Drive</v>
      </c>
    </row>
    <row r="291" spans="1:19" x14ac:dyDescent="0.25">
      <c r="A291" s="11"/>
      <c r="B291" t="str">
        <f>A290&amp;" Drive"</f>
        <v>SN3-13G Drive</v>
      </c>
      <c r="C291" t="str">
        <f>A290</f>
        <v>SN3-13G</v>
      </c>
      <c r="D291" t="s">
        <v>819</v>
      </c>
      <c r="E291" t="str">
        <f>E290</f>
        <v>SN3_13G</v>
      </c>
      <c r="H291" s="35" t="s">
        <v>1059</v>
      </c>
      <c r="J291">
        <v>10014</v>
      </c>
      <c r="K291" t="str">
        <f>K290</f>
        <v>F9</v>
      </c>
      <c r="N291" t="s">
        <v>20</v>
      </c>
      <c r="O291" t="str">
        <f>B289</f>
        <v>SN3-13E Drive</v>
      </c>
    </row>
    <row r="292" spans="1:19" x14ac:dyDescent="0.25">
      <c r="A292" s="11" t="s">
        <v>94</v>
      </c>
      <c r="B292" t="s">
        <v>278</v>
      </c>
      <c r="C292" t="s">
        <v>434</v>
      </c>
      <c r="D292" t="s">
        <v>829</v>
      </c>
      <c r="E292" t="str">
        <f t="shared" si="57"/>
        <v>SN3_16A</v>
      </c>
      <c r="H292" s="35" t="s">
        <v>1124</v>
      </c>
      <c r="I292">
        <v>3</v>
      </c>
      <c r="J292">
        <v>10012</v>
      </c>
      <c r="K292" t="s">
        <v>720</v>
      </c>
      <c r="L292" t="s">
        <v>1602</v>
      </c>
      <c r="M292" s="15" t="s">
        <v>721</v>
      </c>
      <c r="N292" t="s">
        <v>374</v>
      </c>
      <c r="O292" t="str">
        <f>$B293</f>
        <v>SN3-16A Drive</v>
      </c>
      <c r="P292" t="s">
        <v>67</v>
      </c>
      <c r="Q292" t="str">
        <f>$B293</f>
        <v>SN3-16A Drive</v>
      </c>
    </row>
    <row r="293" spans="1:19" x14ac:dyDescent="0.25">
      <c r="A293" s="11"/>
      <c r="B293" t="str">
        <f>A292&amp;" Drive"</f>
        <v>SN3-16A Drive</v>
      </c>
      <c r="C293" t="str">
        <f>A292</f>
        <v>SN3-16A</v>
      </c>
      <c r="D293" t="s">
        <v>819</v>
      </c>
      <c r="E293" t="str">
        <f>E292</f>
        <v>SN3_16A</v>
      </c>
      <c r="H293" s="35" t="s">
        <v>1059</v>
      </c>
      <c r="J293">
        <v>10012</v>
      </c>
      <c r="K293" t="s">
        <v>720</v>
      </c>
      <c r="N293" t="s">
        <v>20</v>
      </c>
      <c r="O293" t="str">
        <f>B291</f>
        <v>SN3-13G Drive</v>
      </c>
    </row>
    <row r="294" spans="1:19" x14ac:dyDescent="0.25">
      <c r="A294" s="11" t="s">
        <v>279</v>
      </c>
      <c r="B294" t="s">
        <v>280</v>
      </c>
      <c r="C294" s="15" t="s">
        <v>435</v>
      </c>
      <c r="D294" t="s">
        <v>829</v>
      </c>
      <c r="E294" t="str">
        <f t="shared" si="57"/>
        <v>SN3_16B</v>
      </c>
      <c r="H294" s="35" t="s">
        <v>1121</v>
      </c>
      <c r="J294">
        <v>10013</v>
      </c>
      <c r="K294" t="s">
        <v>720</v>
      </c>
      <c r="N294" t="s">
        <v>374</v>
      </c>
      <c r="O294" t="str">
        <f>$B295</f>
        <v>SN3-16B Drive</v>
      </c>
      <c r="P294" t="s">
        <v>67</v>
      </c>
      <c r="Q294" t="str">
        <f>$B295</f>
        <v>SN3-16B Drive</v>
      </c>
    </row>
    <row r="295" spans="1:19" x14ac:dyDescent="0.25">
      <c r="A295" s="11"/>
      <c r="B295" s="15" t="str">
        <f>A294&amp;" Drive"</f>
        <v>SN3-16B Drive</v>
      </c>
      <c r="C295" s="15" t="str">
        <f>A294</f>
        <v>SN3-16B</v>
      </c>
      <c r="D295" t="s">
        <v>819</v>
      </c>
      <c r="E295" t="str">
        <f>E294</f>
        <v>SN3_16B</v>
      </c>
      <c r="H295" s="35" t="s">
        <v>1059</v>
      </c>
      <c r="J295">
        <v>10013</v>
      </c>
      <c r="K295" t="s">
        <v>720</v>
      </c>
    </row>
    <row r="296" spans="1:19" x14ac:dyDescent="0.25">
      <c r="A296" s="11" t="s">
        <v>81</v>
      </c>
      <c r="B296" t="s">
        <v>82</v>
      </c>
      <c r="C296" s="15" t="s">
        <v>547</v>
      </c>
      <c r="D296" s="15" t="s">
        <v>849</v>
      </c>
      <c r="E296" t="str">
        <f t="shared" si="57"/>
        <v>SN3_5A</v>
      </c>
      <c r="H296" s="35" t="s">
        <v>1128</v>
      </c>
      <c r="J296">
        <v>10011</v>
      </c>
      <c r="K296" s="15" t="s">
        <v>442</v>
      </c>
      <c r="L296" t="s">
        <v>1599</v>
      </c>
      <c r="M296" t="s">
        <v>60</v>
      </c>
      <c r="N296" t="s">
        <v>374</v>
      </c>
      <c r="O296" t="str">
        <f>$B297</f>
        <v>SN3-5A Drive</v>
      </c>
      <c r="P296" t="s">
        <v>67</v>
      </c>
      <c r="Q296" t="str">
        <f>$B297</f>
        <v>SN3-5A Drive</v>
      </c>
    </row>
    <row r="297" spans="1:19" x14ac:dyDescent="0.25">
      <c r="A297" s="11"/>
      <c r="B297" s="15" t="str">
        <f>A296&amp;" Drive"</f>
        <v>SN3-5A Drive</v>
      </c>
      <c r="C297" s="15" t="str">
        <f>A296</f>
        <v>SN3-5A</v>
      </c>
      <c r="D297" t="s">
        <v>819</v>
      </c>
      <c r="E297" t="str">
        <f>E296</f>
        <v>SN3_5A</v>
      </c>
      <c r="H297" s="35" t="s">
        <v>1059</v>
      </c>
      <c r="J297">
        <v>10011</v>
      </c>
      <c r="K297" s="15" t="s">
        <v>442</v>
      </c>
    </row>
    <row r="298" spans="1:19" x14ac:dyDescent="0.25">
      <c r="A298" s="11" t="s">
        <v>699</v>
      </c>
      <c r="B298" t="s">
        <v>83</v>
      </c>
      <c r="C298" s="15" t="s">
        <v>547</v>
      </c>
      <c r="D298" s="15" t="s">
        <v>849</v>
      </c>
      <c r="E298" t="str">
        <f t="shared" si="57"/>
        <v>SN3_5B</v>
      </c>
      <c r="H298" s="35" t="s">
        <v>1125</v>
      </c>
      <c r="J298">
        <v>10011</v>
      </c>
      <c r="K298" s="15" t="s">
        <v>443</v>
      </c>
      <c r="L298" t="s">
        <v>20</v>
      </c>
      <c r="M298" t="s">
        <v>81</v>
      </c>
      <c r="N298" t="s">
        <v>374</v>
      </c>
      <c r="O298" t="str">
        <f>$B299</f>
        <v>SN3-5B Drive</v>
      </c>
      <c r="P298" t="s">
        <v>67</v>
      </c>
      <c r="Q298" t="str">
        <f>$B299</f>
        <v>SN3-5B Drive</v>
      </c>
    </row>
    <row r="299" spans="1:19" x14ac:dyDescent="0.25">
      <c r="A299" s="11"/>
      <c r="B299" s="15" t="str">
        <f>A298&amp;" Drive"</f>
        <v>SN3-5B Drive</v>
      </c>
      <c r="C299" s="15" t="str">
        <f>A298</f>
        <v>SN3-5B</v>
      </c>
      <c r="D299" t="s">
        <v>819</v>
      </c>
      <c r="E299" t="str">
        <f>E298</f>
        <v>SN3_5B</v>
      </c>
      <c r="H299" s="35" t="s">
        <v>1059</v>
      </c>
      <c r="J299">
        <v>10011</v>
      </c>
      <c r="K299" s="15" t="s">
        <v>443</v>
      </c>
      <c r="L299" s="15" t="s">
        <v>20</v>
      </c>
      <c r="M299" t="str">
        <f>B297</f>
        <v>SN3-5A Drive</v>
      </c>
    </row>
    <row r="300" spans="1:19" x14ac:dyDescent="0.25">
      <c r="A300" s="11" t="s">
        <v>84</v>
      </c>
      <c r="B300" t="s">
        <v>85</v>
      </c>
      <c r="C300" s="15" t="s">
        <v>547</v>
      </c>
      <c r="D300" s="15" t="s">
        <v>849</v>
      </c>
      <c r="E300" t="str">
        <f t="shared" si="57"/>
        <v>SN3_5C</v>
      </c>
      <c r="H300" s="35" t="s">
        <v>1123</v>
      </c>
      <c r="J300">
        <v>10011</v>
      </c>
      <c r="K300" s="15" t="s">
        <v>445</v>
      </c>
      <c r="L300" t="s">
        <v>20</v>
      </c>
      <c r="M300" s="15" t="s">
        <v>699</v>
      </c>
      <c r="N300" t="s">
        <v>1599</v>
      </c>
      <c r="O300" t="s">
        <v>60</v>
      </c>
      <c r="P300" t="s">
        <v>374</v>
      </c>
      <c r="Q300" t="str">
        <f>$B301</f>
        <v>SN3-5C Drive</v>
      </c>
      <c r="R300" t="s">
        <v>67</v>
      </c>
      <c r="S300" t="str">
        <f>$B301</f>
        <v>SN3-5C Drive</v>
      </c>
    </row>
    <row r="301" spans="1:19" x14ac:dyDescent="0.25">
      <c r="A301" s="11"/>
      <c r="B301" s="15" t="str">
        <f>A300&amp;" Drive"</f>
        <v>SN3-5C Drive</v>
      </c>
      <c r="C301" s="15" t="str">
        <f>A300</f>
        <v>SN3-5C</v>
      </c>
      <c r="D301" t="s">
        <v>819</v>
      </c>
      <c r="E301" t="str">
        <f>E300</f>
        <v>SN3_5C</v>
      </c>
      <c r="H301" s="35" t="s">
        <v>1059</v>
      </c>
      <c r="J301">
        <v>10011</v>
      </c>
      <c r="K301" s="15" t="s">
        <v>445</v>
      </c>
      <c r="L301" s="15" t="s">
        <v>20</v>
      </c>
      <c r="M301" t="str">
        <f>B299</f>
        <v>SN3-5B Drive</v>
      </c>
    </row>
    <row r="302" spans="1:19" x14ac:dyDescent="0.25">
      <c r="A302" s="11" t="s">
        <v>86</v>
      </c>
      <c r="B302" t="s">
        <v>87</v>
      </c>
      <c r="C302" s="15" t="s">
        <v>550</v>
      </c>
      <c r="D302" s="15" t="s">
        <v>849</v>
      </c>
      <c r="E302" t="str">
        <f t="shared" si="57"/>
        <v>SN3_5D</v>
      </c>
      <c r="H302" s="35" t="s">
        <v>1120</v>
      </c>
      <c r="J302">
        <v>10011</v>
      </c>
      <c r="K302" s="15" t="s">
        <v>425</v>
      </c>
      <c r="L302" t="s">
        <v>20</v>
      </c>
      <c r="M302" t="s">
        <v>84</v>
      </c>
      <c r="N302" t="s">
        <v>374</v>
      </c>
      <c r="O302" t="str">
        <f>$B303</f>
        <v>SN3-5D Drive</v>
      </c>
      <c r="P302" t="s">
        <v>67</v>
      </c>
      <c r="Q302" t="str">
        <f>$B303</f>
        <v>SN3-5D Drive</v>
      </c>
    </row>
    <row r="303" spans="1:19" x14ac:dyDescent="0.25">
      <c r="A303" s="11"/>
      <c r="B303" s="15" t="str">
        <f>A302&amp;" Drive"</f>
        <v>SN3-5D Drive</v>
      </c>
      <c r="C303" s="15" t="str">
        <f>A302</f>
        <v>SN3-5D</v>
      </c>
      <c r="D303" t="s">
        <v>819</v>
      </c>
      <c r="E303" t="str">
        <f>E302</f>
        <v>SN3_5D</v>
      </c>
      <c r="H303" s="35" t="s">
        <v>1059</v>
      </c>
      <c r="J303">
        <v>10011</v>
      </c>
      <c r="K303" s="15" t="s">
        <v>425</v>
      </c>
      <c r="L303" s="15" t="s">
        <v>20</v>
      </c>
      <c r="M303" t="str">
        <f>B301</f>
        <v>SN3-5C Drive</v>
      </c>
    </row>
    <row r="304" spans="1:19" x14ac:dyDescent="0.25">
      <c r="A304" s="11" t="s">
        <v>88</v>
      </c>
      <c r="B304" t="s">
        <v>89</v>
      </c>
      <c r="C304" s="15" t="s">
        <v>550</v>
      </c>
      <c r="D304" s="15" t="s">
        <v>849</v>
      </c>
      <c r="E304" t="str">
        <f t="shared" si="57"/>
        <v>SN3_5E</v>
      </c>
      <c r="H304" s="35" t="s">
        <v>1118</v>
      </c>
      <c r="J304">
        <v>10011</v>
      </c>
      <c r="K304" s="15" t="s">
        <v>426</v>
      </c>
      <c r="L304" t="s">
        <v>20</v>
      </c>
      <c r="M304" t="s">
        <v>86</v>
      </c>
      <c r="N304" t="s">
        <v>374</v>
      </c>
      <c r="O304" t="str">
        <f>$B305</f>
        <v>SN3-5E Drive</v>
      </c>
      <c r="P304" t="s">
        <v>67</v>
      </c>
      <c r="Q304" t="str">
        <f>$B305</f>
        <v>SN3-5E Drive</v>
      </c>
    </row>
    <row r="305" spans="1:26" x14ac:dyDescent="0.25">
      <c r="A305" s="11"/>
      <c r="B305" s="15" t="str">
        <f>A304&amp;" Drive"</f>
        <v>SN3-5E Drive</v>
      </c>
      <c r="C305" s="15" t="str">
        <f>A304</f>
        <v>SN3-5E</v>
      </c>
      <c r="D305" t="s">
        <v>819</v>
      </c>
      <c r="E305" t="str">
        <f>E304</f>
        <v>SN3_5E</v>
      </c>
      <c r="H305" s="35" t="s">
        <v>1059</v>
      </c>
      <c r="J305">
        <v>10011</v>
      </c>
      <c r="K305" s="15" t="s">
        <v>426</v>
      </c>
      <c r="L305" s="15" t="s">
        <v>20</v>
      </c>
      <c r="M305" t="str">
        <f>B303</f>
        <v>SN3-5D Drive</v>
      </c>
    </row>
    <row r="306" spans="1:26" x14ac:dyDescent="0.25">
      <c r="A306" s="11" t="s">
        <v>90</v>
      </c>
      <c r="B306" t="s">
        <v>91</v>
      </c>
      <c r="C306" s="15" t="s">
        <v>550</v>
      </c>
      <c r="D306" s="15" t="s">
        <v>849</v>
      </c>
      <c r="E306" t="str">
        <f t="shared" si="57"/>
        <v>SN3_5F</v>
      </c>
      <c r="H306" s="35" t="s">
        <v>1104</v>
      </c>
      <c r="J306">
        <v>10011</v>
      </c>
      <c r="K306" s="15" t="s">
        <v>670</v>
      </c>
      <c r="L306" t="s">
        <v>20</v>
      </c>
      <c r="M306" t="s">
        <v>88</v>
      </c>
      <c r="N306" t="s">
        <v>374</v>
      </c>
      <c r="O306" t="str">
        <f>$B307</f>
        <v>SN3-5F Drive</v>
      </c>
      <c r="P306" t="s">
        <v>67</v>
      </c>
      <c r="Q306" t="str">
        <f>$B307</f>
        <v>SN3-5F Drive</v>
      </c>
    </row>
    <row r="307" spans="1:26" x14ac:dyDescent="0.25">
      <c r="A307" s="11"/>
      <c r="B307" s="15" t="str">
        <f>A306&amp;" Drive"</f>
        <v>SN3-5F Drive</v>
      </c>
      <c r="C307" s="15" t="str">
        <f>A306</f>
        <v>SN3-5F</v>
      </c>
      <c r="D307" t="s">
        <v>819</v>
      </c>
      <c r="E307" t="str">
        <f>E306</f>
        <v>SN3_5F</v>
      </c>
      <c r="H307" s="35" t="s">
        <v>1059</v>
      </c>
      <c r="J307">
        <v>10011</v>
      </c>
      <c r="K307" s="15" t="s">
        <v>670</v>
      </c>
      <c r="L307" s="15" t="s">
        <v>20</v>
      </c>
      <c r="M307" t="str">
        <f>B305</f>
        <v>SN3-5E Drive</v>
      </c>
    </row>
    <row r="308" spans="1:26" x14ac:dyDescent="0.25">
      <c r="A308" s="11" t="s">
        <v>308</v>
      </c>
      <c r="B308" t="s">
        <v>309</v>
      </c>
      <c r="C308" s="25" t="s">
        <v>1404</v>
      </c>
      <c r="D308" s="15" t="s">
        <v>849</v>
      </c>
      <c r="E308" t="str">
        <f t="shared" si="57"/>
        <v>SN4_34</v>
      </c>
      <c r="H308" s="35" t="s">
        <v>1059</v>
      </c>
      <c r="J308">
        <v>10026</v>
      </c>
      <c r="K308" s="15" t="s">
        <v>419</v>
      </c>
      <c r="L308" t="s">
        <v>1601</v>
      </c>
      <c r="M308" t="s">
        <v>310</v>
      </c>
      <c r="N308" t="s">
        <v>374</v>
      </c>
      <c r="O308" t="str">
        <f>$B309</f>
        <v>SN4-34 Drive</v>
      </c>
      <c r="P308" t="s">
        <v>67</v>
      </c>
      <c r="Q308" t="str">
        <f>$B309</f>
        <v>SN4-34 Drive</v>
      </c>
      <c r="R308" t="s">
        <v>1262</v>
      </c>
      <c r="S308" t="s">
        <v>1264</v>
      </c>
    </row>
    <row r="309" spans="1:26" x14ac:dyDescent="0.25">
      <c r="A309" s="11"/>
      <c r="B309" s="15" t="str">
        <f>A308&amp;" Drive"</f>
        <v>SN4-34 Drive</v>
      </c>
      <c r="C309" s="15" t="str">
        <f>A308</f>
        <v>SN4-34</v>
      </c>
      <c r="D309" t="s">
        <v>819</v>
      </c>
      <c r="E309" t="str">
        <f>E308</f>
        <v>SN4_34</v>
      </c>
      <c r="H309" s="35" t="s">
        <v>1059</v>
      </c>
      <c r="J309">
        <v>10026</v>
      </c>
      <c r="K309" s="15" t="s">
        <v>419</v>
      </c>
      <c r="L309" s="15" t="s">
        <v>20</v>
      </c>
      <c r="M309" t="str">
        <f>B307</f>
        <v>SN3-5F Drive</v>
      </c>
    </row>
    <row r="310" spans="1:26" x14ac:dyDescent="0.25">
      <c r="A310" s="10" t="s">
        <v>291</v>
      </c>
      <c r="B310" t="s">
        <v>292</v>
      </c>
      <c r="C310" t="s">
        <v>293</v>
      </c>
      <c r="D310" t="s">
        <v>137</v>
      </c>
      <c r="E310" t="str">
        <f t="shared" si="57"/>
        <v>SP_1236</v>
      </c>
      <c r="F310" t="s">
        <v>138</v>
      </c>
      <c r="G310" t="s">
        <v>138</v>
      </c>
      <c r="H310" s="35" t="s">
        <v>1059</v>
      </c>
      <c r="L310" t="s">
        <v>1600</v>
      </c>
      <c r="M310" t="s">
        <v>294</v>
      </c>
    </row>
    <row r="311" spans="1:26" x14ac:dyDescent="0.25">
      <c r="A311" s="10" t="s">
        <v>134</v>
      </c>
      <c r="B311" t="s">
        <v>135</v>
      </c>
      <c r="C311" t="s">
        <v>136</v>
      </c>
      <c r="D311" t="s">
        <v>137</v>
      </c>
      <c r="E311" t="str">
        <f t="shared" si="57"/>
        <v>SP_1357</v>
      </c>
      <c r="F311" t="s">
        <v>138</v>
      </c>
      <c r="G311" t="s">
        <v>134</v>
      </c>
      <c r="H311" s="35" t="s">
        <v>1059</v>
      </c>
      <c r="L311" t="s">
        <v>1598</v>
      </c>
      <c r="M311" t="s">
        <v>139</v>
      </c>
    </row>
    <row r="312" spans="1:26" x14ac:dyDescent="0.25">
      <c r="A312" s="10" t="s">
        <v>151</v>
      </c>
      <c r="B312" t="s">
        <v>152</v>
      </c>
      <c r="C312" t="s">
        <v>353</v>
      </c>
      <c r="D312" t="s">
        <v>137</v>
      </c>
      <c r="E312" t="str">
        <f t="shared" si="57"/>
        <v>SP_1388</v>
      </c>
      <c r="F312" t="s">
        <v>153</v>
      </c>
      <c r="G312" t="s">
        <v>151</v>
      </c>
      <c r="H312" s="35" t="s">
        <v>1059</v>
      </c>
      <c r="L312" t="s">
        <v>1598</v>
      </c>
      <c r="M312" t="s">
        <v>154</v>
      </c>
    </row>
    <row r="313" spans="1:26" x14ac:dyDescent="0.25">
      <c r="A313" s="10" t="s">
        <v>315</v>
      </c>
      <c r="B313" t="s">
        <v>316</v>
      </c>
      <c r="C313" t="s">
        <v>310</v>
      </c>
      <c r="D313" t="s">
        <v>317</v>
      </c>
      <c r="E313" t="str">
        <f t="shared" si="57"/>
        <v>SP_1447</v>
      </c>
      <c r="H313" s="35" t="s">
        <v>1059</v>
      </c>
      <c r="L313" t="s">
        <v>54</v>
      </c>
      <c r="M313" t="s">
        <v>318</v>
      </c>
    </row>
    <row r="314" spans="1:26" x14ac:dyDescent="0.25">
      <c r="A314" s="10" t="s">
        <v>146</v>
      </c>
      <c r="B314" t="s">
        <v>147</v>
      </c>
      <c r="C314" t="s">
        <v>136</v>
      </c>
      <c r="D314" t="s">
        <v>137</v>
      </c>
      <c r="E314" t="str">
        <f t="shared" si="57"/>
        <v>SP_168</v>
      </c>
      <c r="F314" t="s">
        <v>138</v>
      </c>
      <c r="G314" t="s">
        <v>146</v>
      </c>
      <c r="H314" s="35" t="s">
        <v>1059</v>
      </c>
      <c r="L314" t="s">
        <v>1598</v>
      </c>
      <c r="M314" t="s">
        <v>148</v>
      </c>
    </row>
    <row r="315" spans="1:26" x14ac:dyDescent="0.25">
      <c r="A315" s="11" t="s">
        <v>225</v>
      </c>
      <c r="B315" t="s">
        <v>1023</v>
      </c>
      <c r="C315" t="s">
        <v>554</v>
      </c>
      <c r="D315" s="14" t="s">
        <v>821</v>
      </c>
      <c r="E315" t="s">
        <v>909</v>
      </c>
      <c r="H315" s="35" t="s">
        <v>1039</v>
      </c>
      <c r="J315">
        <v>10010</v>
      </c>
      <c r="K315" t="s">
        <v>436</v>
      </c>
      <c r="L315" s="25" t="s">
        <v>1599</v>
      </c>
      <c r="M315" s="25" t="s">
        <v>1171</v>
      </c>
    </row>
    <row r="316" spans="1:26" s="17" customFormat="1" x14ac:dyDescent="0.25">
      <c r="A316" s="9" t="s">
        <v>664</v>
      </c>
      <c r="B316" s="14" t="s">
        <v>700</v>
      </c>
      <c r="C316" s="14" t="s">
        <v>554</v>
      </c>
      <c r="D316" s="14" t="s">
        <v>821</v>
      </c>
      <c r="E316" s="25" t="s">
        <v>910</v>
      </c>
      <c r="F316" s="14"/>
      <c r="G316" s="14"/>
      <c r="H316" s="35" t="s">
        <v>1040</v>
      </c>
      <c r="I316" s="14"/>
      <c r="J316" s="14">
        <v>10010</v>
      </c>
      <c r="K316" s="14" t="s">
        <v>698</v>
      </c>
      <c r="S316"/>
      <c r="T316"/>
      <c r="U316"/>
      <c r="Z316"/>
    </row>
    <row r="317" spans="1:26" x14ac:dyDescent="0.25">
      <c r="A317" s="11" t="s">
        <v>63</v>
      </c>
      <c r="B317" t="s">
        <v>64</v>
      </c>
      <c r="C317" t="s">
        <v>441</v>
      </c>
      <c r="D317" t="s">
        <v>1021</v>
      </c>
      <c r="E317" s="25" t="s">
        <v>889</v>
      </c>
      <c r="H317" s="35" t="s">
        <v>1032</v>
      </c>
      <c r="J317">
        <v>10012</v>
      </c>
      <c r="K317" t="s">
        <v>465</v>
      </c>
      <c r="L317" t="s">
        <v>370</v>
      </c>
      <c r="M317" t="s">
        <v>66</v>
      </c>
      <c r="N317" t="s">
        <v>1602</v>
      </c>
      <c r="O317" s="25" t="s">
        <v>1186</v>
      </c>
      <c r="P317" t="s">
        <v>67</v>
      </c>
      <c r="Q317" t="s">
        <v>1020</v>
      </c>
    </row>
    <row r="318" spans="1:26" x14ac:dyDescent="0.25">
      <c r="A318" s="11" t="s">
        <v>438</v>
      </c>
      <c r="B318" t="s">
        <v>464</v>
      </c>
      <c r="C318" t="s">
        <v>441</v>
      </c>
      <c r="D318" t="s">
        <v>1021</v>
      </c>
      <c r="E318" s="25" t="s">
        <v>1083</v>
      </c>
      <c r="H318" s="35" t="s">
        <v>1033</v>
      </c>
      <c r="J318">
        <v>10013</v>
      </c>
      <c r="K318" t="s">
        <v>465</v>
      </c>
      <c r="L318" t="s">
        <v>370</v>
      </c>
      <c r="M318" t="s">
        <v>66</v>
      </c>
      <c r="N318" t="s">
        <v>1602</v>
      </c>
      <c r="O318" s="25" t="s">
        <v>1185</v>
      </c>
      <c r="P318" t="s">
        <v>67</v>
      </c>
      <c r="Q318" s="25" t="s">
        <v>1401</v>
      </c>
      <c r="R318" s="25"/>
    </row>
    <row r="319" spans="1:26" x14ac:dyDescent="0.25">
      <c r="A319" s="10" t="s">
        <v>92</v>
      </c>
      <c r="B319" t="s">
        <v>93</v>
      </c>
      <c r="C319" t="s">
        <v>441</v>
      </c>
      <c r="D319" s="25" t="s">
        <v>1021</v>
      </c>
      <c r="E319" s="25" t="s">
        <v>1084</v>
      </c>
      <c r="H319" s="35" t="s">
        <v>1034</v>
      </c>
      <c r="K319" t="s">
        <v>365</v>
      </c>
      <c r="L319" t="s">
        <v>1602</v>
      </c>
      <c r="M319" s="25" t="s">
        <v>1266</v>
      </c>
      <c r="N319" s="25" t="s">
        <v>1599</v>
      </c>
      <c r="O319" s="25" t="s">
        <v>1171</v>
      </c>
    </row>
    <row r="320" spans="1:26" x14ac:dyDescent="0.25">
      <c r="A320" s="20" t="s">
        <v>103</v>
      </c>
      <c r="B320" t="s">
        <v>701</v>
      </c>
      <c r="C320" t="s">
        <v>434</v>
      </c>
      <c r="D320" t="s">
        <v>1022</v>
      </c>
      <c r="E320" s="25" t="s">
        <v>888</v>
      </c>
      <c r="H320" s="35" t="s">
        <v>1049</v>
      </c>
      <c r="J320">
        <v>10012</v>
      </c>
      <c r="K320" t="s">
        <v>695</v>
      </c>
      <c r="L320" t="s">
        <v>67</v>
      </c>
      <c r="M320" t="s">
        <v>286</v>
      </c>
      <c r="N320" t="s">
        <v>1602</v>
      </c>
      <c r="O320" t="s">
        <v>60</v>
      </c>
      <c r="P320" t="s">
        <v>67</v>
      </c>
      <c r="Q320" t="s">
        <v>220</v>
      </c>
    </row>
    <row r="321" spans="1:26" x14ac:dyDescent="0.25">
      <c r="A321" s="9" t="s">
        <v>694</v>
      </c>
      <c r="B321" t="s">
        <v>702</v>
      </c>
      <c r="C321" t="s">
        <v>435</v>
      </c>
      <c r="D321" t="s">
        <v>1022</v>
      </c>
      <c r="E321" s="25" t="s">
        <v>1389</v>
      </c>
      <c r="H321" s="35" t="s">
        <v>1050</v>
      </c>
      <c r="J321">
        <v>10013</v>
      </c>
      <c r="K321" t="s">
        <v>695</v>
      </c>
      <c r="L321" t="s">
        <v>67</v>
      </c>
      <c r="M321" s="15" t="s">
        <v>703</v>
      </c>
      <c r="N321" s="15" t="s">
        <v>1602</v>
      </c>
      <c r="O321" s="15" t="s">
        <v>428</v>
      </c>
      <c r="P321" t="s">
        <v>67</v>
      </c>
      <c r="Q321" s="25" t="s">
        <v>1386</v>
      </c>
    </row>
    <row r="322" spans="1:26" x14ac:dyDescent="0.25">
      <c r="A322" s="10" t="s">
        <v>223</v>
      </c>
      <c r="B322" s="25" t="s">
        <v>224</v>
      </c>
      <c r="C322" t="s">
        <v>470</v>
      </c>
      <c r="D322" t="s">
        <v>65</v>
      </c>
      <c r="E322" t="str">
        <f t="shared" si="57"/>
        <v>TK4_1</v>
      </c>
      <c r="H322" s="35" t="s">
        <v>1059</v>
      </c>
      <c r="L322" s="25" t="s">
        <v>67</v>
      </c>
      <c r="M322" s="25" t="s">
        <v>991</v>
      </c>
    </row>
    <row r="323" spans="1:26" x14ac:dyDescent="0.25">
      <c r="A323" s="11" t="s">
        <v>136</v>
      </c>
      <c r="B323" s="15" t="s">
        <v>822</v>
      </c>
      <c r="C323" t="s">
        <v>448</v>
      </c>
      <c r="D323" s="15" t="s">
        <v>65</v>
      </c>
      <c r="E323" t="s">
        <v>704</v>
      </c>
      <c r="H323" s="35" t="s">
        <v>1043</v>
      </c>
      <c r="J323">
        <v>10047</v>
      </c>
      <c r="K323" t="s">
        <v>667</v>
      </c>
    </row>
    <row r="324" spans="1:26" x14ac:dyDescent="0.25">
      <c r="A324" s="10" t="s">
        <v>31</v>
      </c>
      <c r="B324" t="s">
        <v>32</v>
      </c>
      <c r="C324" s="25" t="s">
        <v>1405</v>
      </c>
      <c r="D324" t="s">
        <v>33</v>
      </c>
      <c r="E324" t="str">
        <f t="shared" si="57"/>
        <v>TK4_14</v>
      </c>
      <c r="H324" s="35" t="s">
        <v>1029</v>
      </c>
      <c r="L324" t="s">
        <v>1598</v>
      </c>
      <c r="M324" t="s">
        <v>34</v>
      </c>
      <c r="N324" s="25" t="s">
        <v>67</v>
      </c>
      <c r="O324" t="s">
        <v>1076</v>
      </c>
      <c r="V324" s="25"/>
    </row>
    <row r="325" spans="1:26" x14ac:dyDescent="0.25">
      <c r="A325" s="9" t="s">
        <v>705</v>
      </c>
      <c r="B325" t="s">
        <v>224</v>
      </c>
      <c r="C325" t="s">
        <v>535</v>
      </c>
      <c r="D325" s="25" t="s">
        <v>1021</v>
      </c>
      <c r="E325" t="s">
        <v>706</v>
      </c>
      <c r="H325" s="35" t="s">
        <v>1038</v>
      </c>
      <c r="J325">
        <v>10023</v>
      </c>
      <c r="K325" t="s">
        <v>363</v>
      </c>
      <c r="L325" s="25" t="s">
        <v>67</v>
      </c>
      <c r="M325" t="s">
        <v>991</v>
      </c>
    </row>
    <row r="326" spans="1:26" s="15" customFormat="1" x14ac:dyDescent="0.25">
      <c r="A326" s="11" t="s">
        <v>239</v>
      </c>
      <c r="B326" s="15" t="s">
        <v>243</v>
      </c>
      <c r="C326" s="15" t="s">
        <v>825</v>
      </c>
      <c r="D326" s="25" t="s">
        <v>1021</v>
      </c>
      <c r="E326" s="15" t="str">
        <f t="shared" si="57"/>
        <v>TK4_1A</v>
      </c>
      <c r="H326" s="35" t="s">
        <v>1044</v>
      </c>
      <c r="J326" s="14">
        <f>'[1]Assets List'!D276</f>
        <v>10012</v>
      </c>
      <c r="K326" s="14" t="str">
        <f>'[1]Assets List'!E276</f>
        <v>B8</v>
      </c>
      <c r="L326" s="25" t="s">
        <v>67</v>
      </c>
      <c r="M326" s="25" t="s">
        <v>779</v>
      </c>
      <c r="S326"/>
      <c r="T326"/>
      <c r="U326"/>
      <c r="Z326"/>
    </row>
    <row r="327" spans="1:26" x14ac:dyDescent="0.25">
      <c r="A327" s="11" t="s">
        <v>242</v>
      </c>
      <c r="B327" t="s">
        <v>244</v>
      </c>
      <c r="C327" s="15" t="s">
        <v>825</v>
      </c>
      <c r="D327" t="s">
        <v>1021</v>
      </c>
      <c r="E327" s="17" t="s">
        <v>891</v>
      </c>
      <c r="H327" s="35" t="s">
        <v>1045</v>
      </c>
      <c r="J327" s="14">
        <f>'[1]Assets List'!D277</f>
        <v>10013</v>
      </c>
      <c r="K327" s="14" t="str">
        <f>'[1]Assets List'!E277</f>
        <v>B8</v>
      </c>
      <c r="L327" t="s">
        <v>67</v>
      </c>
      <c r="M327" s="25" t="s">
        <v>781</v>
      </c>
    </row>
    <row r="328" spans="1:26" x14ac:dyDescent="0.25">
      <c r="A328" s="11" t="s">
        <v>27</v>
      </c>
      <c r="B328" t="s">
        <v>28</v>
      </c>
      <c r="C328" s="25" t="s">
        <v>1405</v>
      </c>
      <c r="D328" s="25" t="s">
        <v>1021</v>
      </c>
      <c r="E328" s="25" t="s">
        <v>891</v>
      </c>
      <c r="H328" s="35" t="s">
        <v>1028</v>
      </c>
      <c r="J328">
        <v>10022</v>
      </c>
      <c r="K328" t="s">
        <v>698</v>
      </c>
      <c r="L328" t="s">
        <v>1600</v>
      </c>
      <c r="M328" t="s">
        <v>30</v>
      </c>
      <c r="N328" s="25"/>
      <c r="O328" s="25"/>
    </row>
    <row r="329" spans="1:26" x14ac:dyDescent="0.25">
      <c r="A329" s="9" t="s">
        <v>697</v>
      </c>
      <c r="B329" s="15" t="s">
        <v>708</v>
      </c>
      <c r="C329" s="15" t="s">
        <v>381</v>
      </c>
      <c r="D329" s="25" t="s">
        <v>1021</v>
      </c>
      <c r="E329" t="s">
        <v>1012</v>
      </c>
      <c r="H329" s="35" t="s">
        <v>1035</v>
      </c>
      <c r="J329" s="21">
        <v>10046</v>
      </c>
      <c r="K329" s="22" t="s">
        <v>437</v>
      </c>
      <c r="L329" t="s">
        <v>54</v>
      </c>
      <c r="M329" t="s">
        <v>772</v>
      </c>
      <c r="N329" t="s">
        <v>1600</v>
      </c>
      <c r="O329" t="s">
        <v>123</v>
      </c>
      <c r="P329" t="s">
        <v>67</v>
      </c>
      <c r="Q329" t="s">
        <v>683</v>
      </c>
    </row>
    <row r="330" spans="1:26" x14ac:dyDescent="0.25">
      <c r="A330" s="9" t="s">
        <v>707</v>
      </c>
      <c r="B330" s="15" t="s">
        <v>709</v>
      </c>
      <c r="C330" s="15" t="s">
        <v>412</v>
      </c>
      <c r="D330" s="25" t="s">
        <v>1021</v>
      </c>
      <c r="E330" t="s">
        <v>1085</v>
      </c>
      <c r="H330" s="35" t="s">
        <v>1059</v>
      </c>
      <c r="J330" s="21">
        <v>10046</v>
      </c>
      <c r="K330" s="22" t="s">
        <v>710</v>
      </c>
      <c r="L330" t="s">
        <v>54</v>
      </c>
      <c r="M330" t="s">
        <v>771</v>
      </c>
      <c r="N330" t="s">
        <v>1600</v>
      </c>
      <c r="O330" t="s">
        <v>123</v>
      </c>
      <c r="P330" t="s">
        <v>67</v>
      </c>
      <c r="Q330" t="s">
        <v>206</v>
      </c>
    </row>
    <row r="331" spans="1:26" x14ac:dyDescent="0.25">
      <c r="A331" s="11" t="s">
        <v>30</v>
      </c>
      <c r="B331" t="s">
        <v>171</v>
      </c>
      <c r="C331" s="15" t="s">
        <v>353</v>
      </c>
      <c r="D331" s="25" t="s">
        <v>1021</v>
      </c>
      <c r="E331" t="s">
        <v>1085</v>
      </c>
      <c r="H331" s="35" t="s">
        <v>1037</v>
      </c>
      <c r="J331" s="21">
        <v>10047</v>
      </c>
      <c r="K331" s="22" t="s">
        <v>411</v>
      </c>
      <c r="L331" t="s">
        <v>54</v>
      </c>
      <c r="M331" t="s">
        <v>771</v>
      </c>
      <c r="N331" t="s">
        <v>1600</v>
      </c>
      <c r="O331" t="s">
        <v>123</v>
      </c>
      <c r="P331" t="s">
        <v>67</v>
      </c>
      <c r="Q331" t="s">
        <v>206</v>
      </c>
    </row>
    <row r="332" spans="1:26" x14ac:dyDescent="0.25">
      <c r="A332" s="10" t="s">
        <v>325</v>
      </c>
      <c r="B332" t="s">
        <v>326</v>
      </c>
      <c r="C332" s="25" t="s">
        <v>1404</v>
      </c>
      <c r="D332" t="s">
        <v>65</v>
      </c>
      <c r="E332" t="str">
        <f t="shared" si="57"/>
        <v>TK4_35</v>
      </c>
      <c r="H332" s="35" t="s">
        <v>1059</v>
      </c>
    </row>
    <row r="333" spans="1:26" x14ac:dyDescent="0.25">
      <c r="A333" s="11" t="s">
        <v>334</v>
      </c>
      <c r="B333" s="25" t="s">
        <v>1434</v>
      </c>
      <c r="C333" s="25" t="s">
        <v>1404</v>
      </c>
      <c r="D333" s="25" t="s">
        <v>1021</v>
      </c>
      <c r="E333" t="str">
        <f t="shared" si="57"/>
        <v>TK4_38</v>
      </c>
      <c r="H333" s="35" t="s">
        <v>1055</v>
      </c>
      <c r="J333">
        <v>10026</v>
      </c>
      <c r="K333" t="s">
        <v>369</v>
      </c>
      <c r="L333" t="s">
        <v>1600</v>
      </c>
      <c r="M333" s="25" t="s">
        <v>1861</v>
      </c>
      <c r="N333" s="25" t="s">
        <v>67</v>
      </c>
      <c r="O333" s="37" t="s">
        <v>1062</v>
      </c>
      <c r="P333" s="25" t="s">
        <v>1599</v>
      </c>
      <c r="Q333" s="25" t="s">
        <v>1920</v>
      </c>
      <c r="V333" s="25"/>
    </row>
    <row r="334" spans="1:26" s="17" customFormat="1" x14ac:dyDescent="0.25">
      <c r="A334" s="9" t="s">
        <v>711</v>
      </c>
      <c r="B334" s="14" t="s">
        <v>712</v>
      </c>
      <c r="C334" s="14" t="s">
        <v>1684</v>
      </c>
      <c r="D334" s="14" t="s">
        <v>65</v>
      </c>
      <c r="E334" s="14" t="s">
        <v>713</v>
      </c>
      <c r="F334" s="14"/>
      <c r="G334" s="14"/>
      <c r="H334" s="35" t="s">
        <v>1059</v>
      </c>
      <c r="I334" s="14"/>
      <c r="J334" s="14">
        <v>10023</v>
      </c>
      <c r="K334" s="14" t="s">
        <v>361</v>
      </c>
      <c r="S334"/>
      <c r="T334"/>
      <c r="U334"/>
      <c r="Z334"/>
    </row>
    <row r="335" spans="1:26" s="17" customFormat="1" x14ac:dyDescent="0.25">
      <c r="A335" s="9" t="s">
        <v>714</v>
      </c>
      <c r="B335" s="14" t="s">
        <v>715</v>
      </c>
      <c r="C335" s="25" t="s">
        <v>1840</v>
      </c>
      <c r="D335" s="14" t="s">
        <v>65</v>
      </c>
      <c r="E335" s="14" t="s">
        <v>716</v>
      </c>
      <c r="F335" s="14"/>
      <c r="G335" s="14"/>
      <c r="H335" s="35" t="s">
        <v>1059</v>
      </c>
      <c r="I335" s="14"/>
      <c r="J335" s="14">
        <v>10031</v>
      </c>
      <c r="K335" s="14" t="s">
        <v>363</v>
      </c>
      <c r="L335" s="38" t="s">
        <v>54</v>
      </c>
      <c r="M335" s="38" t="s">
        <v>717</v>
      </c>
      <c r="S335"/>
      <c r="T335"/>
      <c r="U335"/>
      <c r="Z335"/>
    </row>
    <row r="336" spans="1:26" s="17" customFormat="1" x14ac:dyDescent="0.25">
      <c r="A336" s="9" t="s">
        <v>717</v>
      </c>
      <c r="B336" s="14" t="s">
        <v>718</v>
      </c>
      <c r="C336" s="25" t="s">
        <v>1840</v>
      </c>
      <c r="D336" s="14" t="s">
        <v>65</v>
      </c>
      <c r="E336" s="14" t="s">
        <v>719</v>
      </c>
      <c r="F336" s="14"/>
      <c r="G336" s="14"/>
      <c r="H336" s="35" t="s">
        <v>1059</v>
      </c>
      <c r="I336" s="14"/>
      <c r="J336" s="14">
        <v>10031</v>
      </c>
      <c r="K336" s="14" t="s">
        <v>362</v>
      </c>
      <c r="S336"/>
      <c r="T336"/>
      <c r="U336"/>
      <c r="Z336"/>
    </row>
    <row r="337" spans="1:15" x14ac:dyDescent="0.25">
      <c r="A337" s="10" t="s">
        <v>35</v>
      </c>
      <c r="B337" t="s">
        <v>36</v>
      </c>
      <c r="C337" t="s">
        <v>31</v>
      </c>
      <c r="D337" s="25" t="s">
        <v>1017</v>
      </c>
      <c r="E337" t="str">
        <f t="shared" si="57"/>
        <v>V0224</v>
      </c>
      <c r="F337" t="s">
        <v>38</v>
      </c>
      <c r="G337" t="s">
        <v>35</v>
      </c>
      <c r="H337" s="35" t="s">
        <v>1059</v>
      </c>
    </row>
    <row r="338" spans="1:15" x14ac:dyDescent="0.25">
      <c r="A338" s="10" t="s">
        <v>323</v>
      </c>
      <c r="B338" t="s">
        <v>324</v>
      </c>
      <c r="C338" t="s">
        <v>308</v>
      </c>
      <c r="D338" t="s">
        <v>37</v>
      </c>
      <c r="E338" t="str">
        <f t="shared" si="57"/>
        <v>V0304</v>
      </c>
      <c r="F338" t="s">
        <v>108</v>
      </c>
      <c r="G338" t="s">
        <v>323</v>
      </c>
      <c r="H338" s="35" t="s">
        <v>1059</v>
      </c>
      <c r="L338" t="s">
        <v>1601</v>
      </c>
      <c r="M338" t="s">
        <v>308</v>
      </c>
    </row>
    <row r="339" spans="1:15" x14ac:dyDescent="0.25">
      <c r="A339" s="10" t="s">
        <v>318</v>
      </c>
      <c r="B339" t="s">
        <v>319</v>
      </c>
      <c r="C339" t="s">
        <v>310</v>
      </c>
      <c r="D339" t="s">
        <v>37</v>
      </c>
      <c r="E339" t="str">
        <f t="shared" ref="E339:E381" si="74">SUBSTITUTE(SUBSTITUTE(A339,"-","_"),".","_")</f>
        <v>V0306</v>
      </c>
      <c r="F339" t="s">
        <v>320</v>
      </c>
      <c r="G339" t="s">
        <v>318</v>
      </c>
      <c r="H339" s="35" t="s">
        <v>1059</v>
      </c>
      <c r="L339" t="s">
        <v>54</v>
      </c>
      <c r="M339" t="s">
        <v>14</v>
      </c>
    </row>
    <row r="340" spans="1:15" x14ac:dyDescent="0.25">
      <c r="A340" s="10" t="s">
        <v>332</v>
      </c>
      <c r="B340" t="s">
        <v>333</v>
      </c>
      <c r="C340" t="s">
        <v>329</v>
      </c>
      <c r="D340" t="s">
        <v>120</v>
      </c>
      <c r="E340" t="str">
        <f t="shared" si="74"/>
        <v>V0309</v>
      </c>
      <c r="F340" t="s">
        <v>314</v>
      </c>
      <c r="G340" t="s">
        <v>332</v>
      </c>
      <c r="H340" s="35" t="s">
        <v>1059</v>
      </c>
      <c r="L340" t="s">
        <v>1601</v>
      </c>
      <c r="M340" t="s">
        <v>329</v>
      </c>
    </row>
    <row r="341" spans="1:15" x14ac:dyDescent="0.25">
      <c r="A341" s="10" t="s">
        <v>250</v>
      </c>
      <c r="B341" t="s">
        <v>251</v>
      </c>
      <c r="C341" t="s">
        <v>63</v>
      </c>
      <c r="D341" t="s">
        <v>37</v>
      </c>
      <c r="E341" t="str">
        <f t="shared" si="74"/>
        <v>V0373</v>
      </c>
      <c r="F341" t="s">
        <v>108</v>
      </c>
      <c r="G341" t="s">
        <v>250</v>
      </c>
      <c r="H341" s="35" t="s">
        <v>1059</v>
      </c>
    </row>
    <row r="342" spans="1:15" x14ac:dyDescent="0.25">
      <c r="A342" s="10" t="s">
        <v>252</v>
      </c>
      <c r="B342" t="s">
        <v>253</v>
      </c>
      <c r="C342" t="s">
        <v>63</v>
      </c>
      <c r="D342" t="s">
        <v>37</v>
      </c>
      <c r="E342" t="str">
        <f t="shared" si="74"/>
        <v>V0374</v>
      </c>
      <c r="F342" t="s">
        <v>108</v>
      </c>
      <c r="G342" t="s">
        <v>252</v>
      </c>
      <c r="H342" s="35" t="s">
        <v>1059</v>
      </c>
      <c r="L342" t="s">
        <v>370</v>
      </c>
      <c r="M342" t="s">
        <v>250</v>
      </c>
    </row>
    <row r="343" spans="1:15" x14ac:dyDescent="0.25">
      <c r="A343" s="10" t="s">
        <v>254</v>
      </c>
      <c r="B343" t="s">
        <v>255</v>
      </c>
      <c r="C343" t="s">
        <v>63</v>
      </c>
      <c r="D343" t="s">
        <v>37</v>
      </c>
      <c r="E343" t="str">
        <f t="shared" si="74"/>
        <v>V0375</v>
      </c>
      <c r="F343" t="s">
        <v>108</v>
      </c>
      <c r="G343" t="s">
        <v>256</v>
      </c>
      <c r="H343" s="35" t="s">
        <v>1059</v>
      </c>
      <c r="L343" t="s">
        <v>370</v>
      </c>
      <c r="M343" t="s">
        <v>250</v>
      </c>
      <c r="N343" t="s">
        <v>20</v>
      </c>
      <c r="O343" t="s">
        <v>252</v>
      </c>
    </row>
    <row r="344" spans="1:15" x14ac:dyDescent="0.25">
      <c r="A344" s="10" t="s">
        <v>257</v>
      </c>
      <c r="B344" t="s">
        <v>258</v>
      </c>
      <c r="C344" t="s">
        <v>63</v>
      </c>
      <c r="D344" t="s">
        <v>37</v>
      </c>
      <c r="E344" t="str">
        <f t="shared" si="74"/>
        <v>V0376</v>
      </c>
      <c r="F344" t="s">
        <v>108</v>
      </c>
      <c r="G344" t="s">
        <v>257</v>
      </c>
      <c r="H344" s="35" t="s">
        <v>1059</v>
      </c>
      <c r="L344" t="s">
        <v>370</v>
      </c>
      <c r="M344" t="s">
        <v>250</v>
      </c>
      <c r="N344" t="s">
        <v>20</v>
      </c>
      <c r="O344" t="s">
        <v>254</v>
      </c>
    </row>
    <row r="345" spans="1:15" x14ac:dyDescent="0.25">
      <c r="A345" s="10" t="s">
        <v>259</v>
      </c>
      <c r="B345" t="s">
        <v>260</v>
      </c>
      <c r="C345" t="s">
        <v>63</v>
      </c>
      <c r="D345" t="s">
        <v>37</v>
      </c>
      <c r="E345" t="str">
        <f t="shared" si="74"/>
        <v>V0377</v>
      </c>
      <c r="F345" t="s">
        <v>108</v>
      </c>
      <c r="G345" t="s">
        <v>259</v>
      </c>
      <c r="H345" s="35" t="s">
        <v>1059</v>
      </c>
      <c r="L345" t="s">
        <v>370</v>
      </c>
      <c r="M345" t="s">
        <v>250</v>
      </c>
      <c r="N345" t="s">
        <v>20</v>
      </c>
      <c r="O345" t="s">
        <v>257</v>
      </c>
    </row>
    <row r="346" spans="1:15" x14ac:dyDescent="0.25">
      <c r="A346" s="10" t="s">
        <v>106</v>
      </c>
      <c r="B346" t="s">
        <v>107</v>
      </c>
      <c r="C346" t="s">
        <v>103</v>
      </c>
      <c r="D346" t="s">
        <v>37</v>
      </c>
      <c r="E346" t="str">
        <f t="shared" si="74"/>
        <v>V0378</v>
      </c>
      <c r="F346" t="s">
        <v>108</v>
      </c>
      <c r="G346" t="s">
        <v>106</v>
      </c>
      <c r="H346" s="35" t="s">
        <v>1059</v>
      </c>
    </row>
    <row r="347" spans="1:15" x14ac:dyDescent="0.25">
      <c r="A347" s="10" t="s">
        <v>148</v>
      </c>
      <c r="B347" t="s">
        <v>149</v>
      </c>
      <c r="C347" t="s">
        <v>136</v>
      </c>
      <c r="D347" t="s">
        <v>37</v>
      </c>
      <c r="E347" t="str">
        <f t="shared" si="74"/>
        <v>V0634</v>
      </c>
      <c r="F347" t="s">
        <v>150</v>
      </c>
      <c r="G347" t="s">
        <v>148</v>
      </c>
      <c r="H347" s="35" t="s">
        <v>1059</v>
      </c>
      <c r="L347" t="s">
        <v>1598</v>
      </c>
      <c r="M347" t="s">
        <v>136</v>
      </c>
    </row>
    <row r="348" spans="1:15" x14ac:dyDescent="0.25">
      <c r="A348" s="10" t="s">
        <v>139</v>
      </c>
      <c r="B348" t="s">
        <v>140</v>
      </c>
      <c r="C348" t="s">
        <v>136</v>
      </c>
      <c r="D348" t="s">
        <v>37</v>
      </c>
      <c r="E348" t="str">
        <f t="shared" si="74"/>
        <v>V0635</v>
      </c>
      <c r="F348" t="s">
        <v>141</v>
      </c>
      <c r="G348" t="s">
        <v>139</v>
      </c>
      <c r="H348" s="35" t="s">
        <v>1059</v>
      </c>
      <c r="L348" t="s">
        <v>1598</v>
      </c>
      <c r="M348" t="s">
        <v>50</v>
      </c>
    </row>
    <row r="349" spans="1:15" x14ac:dyDescent="0.25">
      <c r="A349" s="10" t="s">
        <v>205</v>
      </c>
      <c r="B349" t="s">
        <v>209</v>
      </c>
      <c r="C349" t="s">
        <v>499</v>
      </c>
      <c r="D349" s="25" t="s">
        <v>104</v>
      </c>
      <c r="E349" t="str">
        <f t="shared" si="74"/>
        <v>V0637</v>
      </c>
      <c r="F349" t="s">
        <v>210</v>
      </c>
      <c r="G349" t="s">
        <v>205</v>
      </c>
      <c r="H349" s="35" t="s">
        <v>1059</v>
      </c>
      <c r="L349" t="s">
        <v>54</v>
      </c>
      <c r="M349" t="s">
        <v>14</v>
      </c>
    </row>
    <row r="350" spans="1:15" x14ac:dyDescent="0.25">
      <c r="A350" s="10" t="s">
        <v>181</v>
      </c>
      <c r="B350" t="s">
        <v>182</v>
      </c>
      <c r="C350" t="s">
        <v>499</v>
      </c>
      <c r="D350" t="s">
        <v>1017</v>
      </c>
      <c r="E350" t="str">
        <f t="shared" si="74"/>
        <v>V0640</v>
      </c>
      <c r="F350" t="s">
        <v>183</v>
      </c>
      <c r="G350" t="s">
        <v>181</v>
      </c>
      <c r="H350" s="35" t="s">
        <v>1059</v>
      </c>
      <c r="L350" t="s">
        <v>54</v>
      </c>
      <c r="M350" t="s">
        <v>184</v>
      </c>
    </row>
    <row r="351" spans="1:15" x14ac:dyDescent="0.25">
      <c r="A351" s="10" t="s">
        <v>181</v>
      </c>
      <c r="B351" t="s">
        <v>194</v>
      </c>
      <c r="C351" t="s">
        <v>499</v>
      </c>
      <c r="D351" t="s">
        <v>1017</v>
      </c>
      <c r="E351" t="str">
        <f t="shared" si="74"/>
        <v>V0640</v>
      </c>
      <c r="F351" t="s">
        <v>183</v>
      </c>
      <c r="G351" t="s">
        <v>181</v>
      </c>
      <c r="H351" s="35" t="s">
        <v>1059</v>
      </c>
      <c r="L351" t="s">
        <v>54</v>
      </c>
      <c r="M351" t="s">
        <v>184</v>
      </c>
      <c r="N351" t="s">
        <v>20</v>
      </c>
      <c r="O351" t="s">
        <v>192</v>
      </c>
    </row>
    <row r="352" spans="1:15" x14ac:dyDescent="0.25">
      <c r="A352" s="10" t="s">
        <v>181</v>
      </c>
      <c r="B352" t="s">
        <v>195</v>
      </c>
      <c r="C352" t="s">
        <v>499</v>
      </c>
      <c r="D352" t="s">
        <v>1017</v>
      </c>
      <c r="E352" t="str">
        <f t="shared" si="74"/>
        <v>V0640</v>
      </c>
      <c r="F352" t="s">
        <v>183</v>
      </c>
      <c r="G352" t="s">
        <v>181</v>
      </c>
      <c r="H352" s="35" t="s">
        <v>1059</v>
      </c>
      <c r="L352" t="s">
        <v>54</v>
      </c>
      <c r="M352" t="s">
        <v>184</v>
      </c>
      <c r="N352" t="s">
        <v>20</v>
      </c>
      <c r="O352" t="s">
        <v>181</v>
      </c>
    </row>
    <row r="353" spans="1:15" x14ac:dyDescent="0.25">
      <c r="A353" s="10" t="s">
        <v>181</v>
      </c>
      <c r="B353" t="s">
        <v>196</v>
      </c>
      <c r="C353" t="s">
        <v>499</v>
      </c>
      <c r="D353" t="s">
        <v>1017</v>
      </c>
      <c r="E353" t="str">
        <f t="shared" si="74"/>
        <v>V0640</v>
      </c>
      <c r="F353" t="s">
        <v>183</v>
      </c>
      <c r="G353" t="s">
        <v>181</v>
      </c>
      <c r="H353" s="35" t="s">
        <v>1059</v>
      </c>
      <c r="L353" t="s">
        <v>54</v>
      </c>
      <c r="M353" t="s">
        <v>184</v>
      </c>
      <c r="N353" t="s">
        <v>20</v>
      </c>
      <c r="O353" t="s">
        <v>181</v>
      </c>
    </row>
    <row r="354" spans="1:15" x14ac:dyDescent="0.25">
      <c r="A354" s="10" t="s">
        <v>185</v>
      </c>
      <c r="B354" t="s">
        <v>186</v>
      </c>
      <c r="C354" t="s">
        <v>499</v>
      </c>
      <c r="D354" t="s">
        <v>1017</v>
      </c>
      <c r="E354" t="str">
        <f t="shared" si="74"/>
        <v>V06401</v>
      </c>
      <c r="F354" t="s">
        <v>183</v>
      </c>
      <c r="G354" t="s">
        <v>187</v>
      </c>
      <c r="H354" s="35" t="s">
        <v>1059</v>
      </c>
      <c r="L354" t="s">
        <v>54</v>
      </c>
      <c r="M354" t="s">
        <v>184</v>
      </c>
      <c r="N354" t="s">
        <v>20</v>
      </c>
      <c r="O354" t="s">
        <v>181</v>
      </c>
    </row>
    <row r="355" spans="1:15" x14ac:dyDescent="0.25">
      <c r="A355" s="10" t="s">
        <v>187</v>
      </c>
      <c r="B355" t="s">
        <v>313</v>
      </c>
      <c r="C355" t="s">
        <v>308</v>
      </c>
      <c r="D355" t="s">
        <v>120</v>
      </c>
      <c r="E355" t="str">
        <f t="shared" si="74"/>
        <v>V0641</v>
      </c>
      <c r="F355" t="s">
        <v>314</v>
      </c>
      <c r="G355" t="s">
        <v>187</v>
      </c>
      <c r="H355" s="35" t="s">
        <v>1059</v>
      </c>
      <c r="L355" t="s">
        <v>1601</v>
      </c>
      <c r="M355" t="s">
        <v>308</v>
      </c>
    </row>
    <row r="356" spans="1:15" x14ac:dyDescent="0.25">
      <c r="A356" s="10" t="s">
        <v>188</v>
      </c>
      <c r="B356" t="s">
        <v>189</v>
      </c>
      <c r="C356" t="s">
        <v>499</v>
      </c>
      <c r="D356" t="s">
        <v>1017</v>
      </c>
      <c r="E356" t="str">
        <f t="shared" si="74"/>
        <v>V0642</v>
      </c>
      <c r="F356" t="s">
        <v>183</v>
      </c>
      <c r="G356" t="s">
        <v>188</v>
      </c>
      <c r="H356" s="35" t="s">
        <v>1059</v>
      </c>
      <c r="L356" t="s">
        <v>54</v>
      </c>
      <c r="M356" t="s">
        <v>184</v>
      </c>
      <c r="N356" t="s">
        <v>20</v>
      </c>
      <c r="O356" t="s">
        <v>185</v>
      </c>
    </row>
    <row r="357" spans="1:15" x14ac:dyDescent="0.25">
      <c r="A357" s="10" t="s">
        <v>192</v>
      </c>
      <c r="B357" t="s">
        <v>193</v>
      </c>
      <c r="C357" t="s">
        <v>499</v>
      </c>
      <c r="D357" t="s">
        <v>1017</v>
      </c>
      <c r="E357" t="str">
        <f t="shared" si="74"/>
        <v>V0645</v>
      </c>
      <c r="F357" t="s">
        <v>183</v>
      </c>
      <c r="G357" t="s">
        <v>192</v>
      </c>
      <c r="H357" s="35" t="s">
        <v>1059</v>
      </c>
      <c r="L357" t="s">
        <v>54</v>
      </c>
      <c r="M357" t="s">
        <v>184</v>
      </c>
      <c r="N357" t="s">
        <v>20</v>
      </c>
      <c r="O357" t="s">
        <v>190</v>
      </c>
    </row>
    <row r="358" spans="1:15" x14ac:dyDescent="0.25">
      <c r="A358" s="10" t="s">
        <v>190</v>
      </c>
      <c r="B358" t="s">
        <v>191</v>
      </c>
      <c r="C358" t="s">
        <v>499</v>
      </c>
      <c r="D358" t="s">
        <v>1017</v>
      </c>
      <c r="E358" t="str">
        <f t="shared" si="74"/>
        <v>V0649</v>
      </c>
      <c r="F358" t="s">
        <v>183</v>
      </c>
      <c r="G358" t="s">
        <v>190</v>
      </c>
      <c r="H358" s="35" t="s">
        <v>1059</v>
      </c>
      <c r="L358" t="s">
        <v>54</v>
      </c>
      <c r="M358" t="s">
        <v>184</v>
      </c>
      <c r="N358" t="s">
        <v>20</v>
      </c>
      <c r="O358" t="s">
        <v>188</v>
      </c>
    </row>
    <row r="359" spans="1:15" x14ac:dyDescent="0.25">
      <c r="A359" s="10" t="s">
        <v>327</v>
      </c>
      <c r="B359" t="s">
        <v>328</v>
      </c>
      <c r="C359" t="s">
        <v>325</v>
      </c>
      <c r="D359" t="s">
        <v>37</v>
      </c>
      <c r="E359" t="str">
        <f t="shared" si="74"/>
        <v>V1521</v>
      </c>
      <c r="F359" t="s">
        <v>108</v>
      </c>
      <c r="G359" t="s">
        <v>327</v>
      </c>
      <c r="H359" s="35" t="s">
        <v>1059</v>
      </c>
    </row>
    <row r="360" spans="1:15" x14ac:dyDescent="0.25">
      <c r="A360" s="10" t="s">
        <v>339</v>
      </c>
      <c r="B360" t="s">
        <v>340</v>
      </c>
      <c r="C360" t="s">
        <v>293</v>
      </c>
      <c r="D360" t="s">
        <v>37</v>
      </c>
      <c r="E360" t="str">
        <f t="shared" si="74"/>
        <v>V1805</v>
      </c>
      <c r="F360" t="s">
        <v>320</v>
      </c>
      <c r="G360" t="s">
        <v>339</v>
      </c>
      <c r="H360" s="35" t="s">
        <v>1059</v>
      </c>
      <c r="L360" t="s">
        <v>1600</v>
      </c>
      <c r="M360" t="s">
        <v>293</v>
      </c>
    </row>
    <row r="361" spans="1:15" x14ac:dyDescent="0.25">
      <c r="A361" s="10" t="s">
        <v>294</v>
      </c>
      <c r="B361" t="s">
        <v>295</v>
      </c>
      <c r="C361" t="s">
        <v>293</v>
      </c>
      <c r="D361" t="s">
        <v>37</v>
      </c>
      <c r="E361" t="str">
        <f t="shared" si="74"/>
        <v>V1806</v>
      </c>
      <c r="F361" t="s">
        <v>108</v>
      </c>
      <c r="G361" t="s">
        <v>294</v>
      </c>
      <c r="H361" s="35" t="s">
        <v>1059</v>
      </c>
      <c r="L361" t="s">
        <v>1600</v>
      </c>
      <c r="M361" t="s">
        <v>293</v>
      </c>
    </row>
    <row r="362" spans="1:15" x14ac:dyDescent="0.25">
      <c r="A362" s="10" t="s">
        <v>101</v>
      </c>
      <c r="B362" t="s">
        <v>102</v>
      </c>
      <c r="C362" t="s">
        <v>103</v>
      </c>
      <c r="D362" t="s">
        <v>104</v>
      </c>
      <c r="E362" t="str">
        <f t="shared" si="74"/>
        <v>V1885</v>
      </c>
      <c r="F362" t="s">
        <v>105</v>
      </c>
      <c r="G362" t="s">
        <v>101</v>
      </c>
      <c r="H362" s="35" t="s">
        <v>1059</v>
      </c>
    </row>
    <row r="363" spans="1:15" x14ac:dyDescent="0.25">
      <c r="A363" s="10" t="s">
        <v>197</v>
      </c>
      <c r="B363" t="s">
        <v>198</v>
      </c>
      <c r="C363" t="s">
        <v>499</v>
      </c>
      <c r="D363" t="s">
        <v>104</v>
      </c>
      <c r="E363" t="str">
        <f t="shared" si="74"/>
        <v>V2260</v>
      </c>
      <c r="F363" t="s">
        <v>199</v>
      </c>
      <c r="G363" t="s">
        <v>197</v>
      </c>
      <c r="H363" s="35" t="s">
        <v>1059</v>
      </c>
      <c r="L363" t="s">
        <v>54</v>
      </c>
      <c r="M363" t="s">
        <v>14</v>
      </c>
    </row>
    <row r="364" spans="1:15" x14ac:dyDescent="0.25">
      <c r="A364" s="10" t="s">
        <v>119</v>
      </c>
      <c r="B364" s="25" t="s">
        <v>1366</v>
      </c>
      <c r="C364" t="s">
        <v>502</v>
      </c>
      <c r="D364" t="s">
        <v>1018</v>
      </c>
      <c r="E364" t="str">
        <f t="shared" si="74"/>
        <v>V2261</v>
      </c>
      <c r="F364" t="s">
        <v>121</v>
      </c>
      <c r="G364" t="s">
        <v>119</v>
      </c>
      <c r="H364" s="35" t="s">
        <v>1059</v>
      </c>
      <c r="L364" t="s">
        <v>370</v>
      </c>
      <c r="M364" t="s">
        <v>122</v>
      </c>
    </row>
    <row r="365" spans="1:15" x14ac:dyDescent="0.25">
      <c r="A365" s="10" t="s">
        <v>123</v>
      </c>
      <c r="B365" s="25" t="s">
        <v>1367</v>
      </c>
      <c r="C365" t="s">
        <v>500</v>
      </c>
      <c r="D365" t="s">
        <v>120</v>
      </c>
      <c r="E365" t="str">
        <f t="shared" si="74"/>
        <v>V2263</v>
      </c>
      <c r="F365" t="s">
        <v>121</v>
      </c>
      <c r="G365" t="s">
        <v>123</v>
      </c>
      <c r="H365" s="35" t="s">
        <v>1059</v>
      </c>
      <c r="L365" t="s">
        <v>1600</v>
      </c>
      <c r="M365" t="s">
        <v>124</v>
      </c>
    </row>
    <row r="366" spans="1:15" x14ac:dyDescent="0.25">
      <c r="A366" s="10" t="s">
        <v>154</v>
      </c>
      <c r="B366" t="s">
        <v>155</v>
      </c>
      <c r="C366" t="s">
        <v>500</v>
      </c>
      <c r="D366" t="s">
        <v>37</v>
      </c>
      <c r="E366" t="str">
        <f t="shared" si="74"/>
        <v>V2349</v>
      </c>
      <c r="F366" t="s">
        <v>108</v>
      </c>
      <c r="G366" t="s">
        <v>154</v>
      </c>
      <c r="H366" s="35" t="s">
        <v>1059</v>
      </c>
    </row>
    <row r="367" spans="1:15" x14ac:dyDescent="0.25">
      <c r="A367" s="10" t="s">
        <v>131</v>
      </c>
      <c r="B367" s="25" t="s">
        <v>1372</v>
      </c>
      <c r="C367" t="s">
        <v>502</v>
      </c>
      <c r="D367" t="s">
        <v>1018</v>
      </c>
      <c r="E367" t="str">
        <f t="shared" si="74"/>
        <v>V2415</v>
      </c>
      <c r="F367" t="s">
        <v>121</v>
      </c>
      <c r="G367" t="s">
        <v>131</v>
      </c>
      <c r="H367" s="35" t="s">
        <v>1059</v>
      </c>
      <c r="L367" t="s">
        <v>370</v>
      </c>
      <c r="M367" t="s">
        <v>122</v>
      </c>
    </row>
    <row r="368" spans="1:15" x14ac:dyDescent="0.25">
      <c r="A368" s="10" t="s">
        <v>304</v>
      </c>
      <c r="B368" t="s">
        <v>305</v>
      </c>
      <c r="C368" t="s">
        <v>302</v>
      </c>
      <c r="D368" t="s">
        <v>1019</v>
      </c>
      <c r="E368" t="str">
        <f t="shared" si="74"/>
        <v>V2819</v>
      </c>
      <c r="F368" t="s">
        <v>303</v>
      </c>
      <c r="G368" t="s">
        <v>304</v>
      </c>
      <c r="H368" s="35" t="s">
        <v>1059</v>
      </c>
      <c r="L368" t="s">
        <v>54</v>
      </c>
      <c r="M368" t="s">
        <v>14</v>
      </c>
      <c r="N368" t="s">
        <v>20</v>
      </c>
      <c r="O368" t="s">
        <v>300</v>
      </c>
    </row>
    <row r="369" spans="1:13" x14ac:dyDescent="0.25">
      <c r="A369" s="10" t="s">
        <v>300</v>
      </c>
      <c r="B369" t="s">
        <v>301</v>
      </c>
      <c r="C369" t="s">
        <v>302</v>
      </c>
      <c r="D369" t="s">
        <v>1019</v>
      </c>
      <c r="E369" t="str">
        <f t="shared" si="74"/>
        <v>V2820</v>
      </c>
      <c r="F369" t="s">
        <v>303</v>
      </c>
      <c r="G369" t="s">
        <v>300</v>
      </c>
      <c r="H369" s="35" t="s">
        <v>1059</v>
      </c>
      <c r="L369" t="s">
        <v>54</v>
      </c>
      <c r="M369" t="s">
        <v>14</v>
      </c>
    </row>
    <row r="370" spans="1:13" x14ac:dyDescent="0.25">
      <c r="A370" t="s">
        <v>163</v>
      </c>
      <c r="B370" t="s">
        <v>164</v>
      </c>
      <c r="C370" t="s">
        <v>500</v>
      </c>
      <c r="D370" t="s">
        <v>165</v>
      </c>
      <c r="E370" t="str">
        <f t="shared" si="74"/>
        <v>YC4_4C_2</v>
      </c>
      <c r="H370" s="35" t="s">
        <v>1059</v>
      </c>
    </row>
    <row r="371" spans="1:13" x14ac:dyDescent="0.25">
      <c r="A371" t="s">
        <v>169</v>
      </c>
      <c r="B371" t="s">
        <v>170</v>
      </c>
      <c r="C371" t="s">
        <v>500</v>
      </c>
      <c r="D371" t="s">
        <v>165</v>
      </c>
      <c r="E371" t="str">
        <f t="shared" si="74"/>
        <v>YC4_4C_3</v>
      </c>
      <c r="H371" s="35" t="s">
        <v>1059</v>
      </c>
      <c r="L371" t="s">
        <v>20</v>
      </c>
      <c r="M371" t="s">
        <v>163</v>
      </c>
    </row>
    <row r="372" spans="1:13" x14ac:dyDescent="0.25">
      <c r="A372" t="s">
        <v>111</v>
      </c>
      <c r="B372" t="s">
        <v>112</v>
      </c>
      <c r="C372" t="s">
        <v>110</v>
      </c>
      <c r="D372" t="s">
        <v>113</v>
      </c>
      <c r="E372" t="str">
        <f t="shared" si="74"/>
        <v>ZSH3_16A_1</v>
      </c>
      <c r="H372" s="35" t="s">
        <v>1059</v>
      </c>
    </row>
    <row r="373" spans="1:13" x14ac:dyDescent="0.25">
      <c r="A373" s="9" t="s">
        <v>613</v>
      </c>
      <c r="B373" t="s">
        <v>592</v>
      </c>
      <c r="C373" t="s">
        <v>547</v>
      </c>
      <c r="D373" s="15" t="s">
        <v>872</v>
      </c>
      <c r="E373" t="s">
        <v>593</v>
      </c>
      <c r="H373" s="35" t="s">
        <v>1059</v>
      </c>
      <c r="J373">
        <v>10011</v>
      </c>
      <c r="K373" t="s">
        <v>363</v>
      </c>
    </row>
    <row r="374" spans="1:13" x14ac:dyDescent="0.25">
      <c r="A374" s="9" t="s">
        <v>614</v>
      </c>
      <c r="B374" t="s">
        <v>594</v>
      </c>
      <c r="C374" t="s">
        <v>550</v>
      </c>
      <c r="D374" s="15" t="s">
        <v>872</v>
      </c>
      <c r="E374" t="s">
        <v>595</v>
      </c>
      <c r="H374" s="35" t="s">
        <v>1059</v>
      </c>
      <c r="J374">
        <v>10011</v>
      </c>
      <c r="K374" t="s">
        <v>475</v>
      </c>
    </row>
    <row r="375" spans="1:13" x14ac:dyDescent="0.25">
      <c r="A375" s="9" t="s">
        <v>596</v>
      </c>
      <c r="B375" t="s">
        <v>597</v>
      </c>
      <c r="C375" s="15" t="s">
        <v>640</v>
      </c>
      <c r="D375" s="15" t="s">
        <v>873</v>
      </c>
      <c r="E375" t="s">
        <v>598</v>
      </c>
      <c r="H375" s="35" t="s">
        <v>1059</v>
      </c>
      <c r="J375">
        <v>10014</v>
      </c>
      <c r="K375" t="s">
        <v>599</v>
      </c>
    </row>
    <row r="376" spans="1:13" x14ac:dyDescent="0.25">
      <c r="A376" s="9" t="s">
        <v>600</v>
      </c>
      <c r="B376" t="s">
        <v>601</v>
      </c>
      <c r="C376" s="15" t="s">
        <v>641</v>
      </c>
      <c r="D376" s="15" t="s">
        <v>873</v>
      </c>
      <c r="E376" t="s">
        <v>602</v>
      </c>
      <c r="H376" s="35" t="s">
        <v>1059</v>
      </c>
      <c r="J376">
        <v>10014</v>
      </c>
      <c r="K376" t="s">
        <v>419</v>
      </c>
      <c r="L376" t="s">
        <v>20</v>
      </c>
      <c r="M376" t="str">
        <f>A381</f>
        <v>SI3-12A</v>
      </c>
    </row>
    <row r="377" spans="1:13" x14ac:dyDescent="0.25">
      <c r="A377" s="9" t="s">
        <v>603</v>
      </c>
      <c r="B377" t="s">
        <v>604</v>
      </c>
      <c r="C377" s="15" t="s">
        <v>642</v>
      </c>
      <c r="D377" s="15" t="s">
        <v>873</v>
      </c>
      <c r="E377" t="s">
        <v>605</v>
      </c>
      <c r="H377" s="35" t="s">
        <v>1059</v>
      </c>
      <c r="J377">
        <v>10014</v>
      </c>
      <c r="K377" t="s">
        <v>421</v>
      </c>
      <c r="L377" t="s">
        <v>20</v>
      </c>
      <c r="M377" t="str">
        <f t="shared" ref="M377:M381" si="75">A382</f>
        <v>SI3-12B</v>
      </c>
    </row>
    <row r="378" spans="1:13" x14ac:dyDescent="0.25">
      <c r="A378" s="9" t="s">
        <v>606</v>
      </c>
      <c r="B378" t="s">
        <v>607</v>
      </c>
      <c r="C378" s="15" t="s">
        <v>643</v>
      </c>
      <c r="D378" s="15" t="s">
        <v>873</v>
      </c>
      <c r="E378" t="s">
        <v>608</v>
      </c>
      <c r="H378" s="35" t="s">
        <v>1059</v>
      </c>
      <c r="J378">
        <v>10014</v>
      </c>
      <c r="K378" t="s">
        <v>425</v>
      </c>
      <c r="L378" t="s">
        <v>20</v>
      </c>
      <c r="M378" t="str">
        <f t="shared" si="75"/>
        <v>SI3-12C</v>
      </c>
    </row>
    <row r="379" spans="1:13" x14ac:dyDescent="0.25">
      <c r="A379" s="9" t="s">
        <v>609</v>
      </c>
      <c r="B379" t="s">
        <v>610</v>
      </c>
      <c r="C379" s="15" t="s">
        <v>644</v>
      </c>
      <c r="D379" s="15" t="s">
        <v>873</v>
      </c>
      <c r="E379" t="s">
        <v>611</v>
      </c>
      <c r="H379" s="35" t="s">
        <v>1059</v>
      </c>
      <c r="J379">
        <v>10014</v>
      </c>
      <c r="K379" t="s">
        <v>426</v>
      </c>
      <c r="L379" t="s">
        <v>20</v>
      </c>
      <c r="M379" t="str">
        <f t="shared" si="75"/>
        <v>SI3-12D</v>
      </c>
    </row>
    <row r="380" spans="1:13" x14ac:dyDescent="0.25">
      <c r="A380" s="9" t="s">
        <v>998</v>
      </c>
      <c r="B380" t="s">
        <v>612</v>
      </c>
      <c r="C380" s="25" t="s">
        <v>997</v>
      </c>
      <c r="D380" s="15" t="s">
        <v>873</v>
      </c>
      <c r="E380" s="25" t="s">
        <v>999</v>
      </c>
      <c r="H380" s="35" t="s">
        <v>1059</v>
      </c>
      <c r="J380">
        <v>10014</v>
      </c>
      <c r="K380" t="s">
        <v>427</v>
      </c>
      <c r="L380" t="s">
        <v>20</v>
      </c>
      <c r="M380" t="str">
        <f t="shared" si="75"/>
        <v>SI3-12E</v>
      </c>
    </row>
    <row r="381" spans="1:13" x14ac:dyDescent="0.25">
      <c r="A381" s="10" t="s">
        <v>640</v>
      </c>
      <c r="B381" s="19" t="str">
        <f t="shared" ref="B381:B386" si="76">"Clean Coal Sieve Bend "&amp;RIGHT(A381,1)</f>
        <v>Clean Coal Sieve Bend A</v>
      </c>
      <c r="C381" t="s">
        <v>16</v>
      </c>
      <c r="D381" s="15" t="s">
        <v>616</v>
      </c>
      <c r="E381" t="str">
        <f t="shared" si="74"/>
        <v>SI3_12A</v>
      </c>
      <c r="H381" s="35" t="s">
        <v>1059</v>
      </c>
      <c r="J381">
        <v>10014</v>
      </c>
      <c r="K381" s="15" t="s">
        <v>599</v>
      </c>
      <c r="L381" t="s">
        <v>20</v>
      </c>
      <c r="M381" t="str">
        <f t="shared" si="75"/>
        <v>SI3-12G</v>
      </c>
    </row>
    <row r="382" spans="1:13" x14ac:dyDescent="0.25">
      <c r="A382" s="10" t="s">
        <v>641</v>
      </c>
      <c r="B382" s="19" t="str">
        <f t="shared" si="76"/>
        <v>Clean Coal Sieve Bend B</v>
      </c>
      <c r="C382" t="s">
        <v>18</v>
      </c>
      <c r="D382" s="15" t="s">
        <v>616</v>
      </c>
      <c r="E382" t="str">
        <f t="shared" ref="E382:E385" si="77">SUBSTITUTE(SUBSTITUTE(A382,"-","_"),".","_")</f>
        <v>SI3_12B</v>
      </c>
      <c r="H382" s="35" t="s">
        <v>1059</v>
      </c>
      <c r="J382">
        <v>10014</v>
      </c>
      <c r="K382" t="s">
        <v>419</v>
      </c>
      <c r="L382" t="s">
        <v>20</v>
      </c>
      <c r="M382" t="str">
        <f>A381</f>
        <v>SI3-12A</v>
      </c>
    </row>
    <row r="383" spans="1:13" x14ac:dyDescent="0.25">
      <c r="A383" s="10" t="s">
        <v>642</v>
      </c>
      <c r="B383" s="19" t="str">
        <f t="shared" si="76"/>
        <v>Clean Coal Sieve Bend C</v>
      </c>
      <c r="C383" t="s">
        <v>21</v>
      </c>
      <c r="D383" s="15" t="s">
        <v>616</v>
      </c>
      <c r="E383" t="str">
        <f t="shared" si="77"/>
        <v>SI3_12C</v>
      </c>
      <c r="H383" s="35" t="s">
        <v>1059</v>
      </c>
      <c r="J383">
        <v>10014</v>
      </c>
      <c r="K383" t="s">
        <v>421</v>
      </c>
      <c r="L383" t="s">
        <v>20</v>
      </c>
      <c r="M383" t="str">
        <f t="shared" ref="M383:M386" si="78">A382</f>
        <v>SI3-12B</v>
      </c>
    </row>
    <row r="384" spans="1:13" x14ac:dyDescent="0.25">
      <c r="A384" s="10" t="s">
        <v>643</v>
      </c>
      <c r="B384" s="19" t="str">
        <f t="shared" si="76"/>
        <v>Clean Coal Sieve Bend D</v>
      </c>
      <c r="C384" t="s">
        <v>23</v>
      </c>
      <c r="D384" s="15" t="s">
        <v>616</v>
      </c>
      <c r="E384" t="str">
        <f t="shared" si="77"/>
        <v>SI3_12D</v>
      </c>
      <c r="H384" s="35" t="s">
        <v>1059</v>
      </c>
      <c r="J384">
        <v>10014</v>
      </c>
      <c r="K384" t="s">
        <v>425</v>
      </c>
      <c r="L384" t="s">
        <v>20</v>
      </c>
      <c r="M384" t="str">
        <f t="shared" si="78"/>
        <v>SI3-12C</v>
      </c>
    </row>
    <row r="385" spans="1:26" x14ac:dyDescent="0.25">
      <c r="A385" s="10" t="s">
        <v>644</v>
      </c>
      <c r="B385" s="19" t="str">
        <f t="shared" si="76"/>
        <v>Clean Coal Sieve Bend E</v>
      </c>
      <c r="C385" t="s">
        <v>25</v>
      </c>
      <c r="D385" s="15" t="s">
        <v>616</v>
      </c>
      <c r="E385" t="str">
        <f t="shared" si="77"/>
        <v>SI3_12E</v>
      </c>
      <c r="H385" s="35" t="s">
        <v>1059</v>
      </c>
      <c r="J385">
        <v>10014</v>
      </c>
      <c r="K385" t="s">
        <v>426</v>
      </c>
      <c r="L385" t="s">
        <v>20</v>
      </c>
      <c r="M385" t="str">
        <f t="shared" si="78"/>
        <v>SI3-12D</v>
      </c>
    </row>
    <row r="386" spans="1:26" x14ac:dyDescent="0.25">
      <c r="A386" s="10" t="s">
        <v>997</v>
      </c>
      <c r="B386" s="19" t="str">
        <f t="shared" si="76"/>
        <v>Clean Coal Sieve Bend G</v>
      </c>
      <c r="C386" s="25" t="s">
        <v>996</v>
      </c>
      <c r="D386" s="15" t="s">
        <v>616</v>
      </c>
      <c r="E386" t="str">
        <f t="shared" ref="E386" si="79">SUBSTITUTE(SUBSTITUTE(A386,"-","_"),".","_")</f>
        <v>SI3_12G</v>
      </c>
      <c r="H386" s="35" t="s">
        <v>1059</v>
      </c>
      <c r="J386">
        <v>10014</v>
      </c>
      <c r="K386" t="s">
        <v>427</v>
      </c>
      <c r="L386" t="s">
        <v>20</v>
      </c>
      <c r="M386" t="str">
        <f t="shared" si="78"/>
        <v>SI3-12E</v>
      </c>
    </row>
    <row r="387" spans="1:26" s="17" customFormat="1" x14ac:dyDescent="0.25">
      <c r="A387" s="9" t="s">
        <v>622</v>
      </c>
      <c r="B387" s="14" t="s">
        <v>623</v>
      </c>
      <c r="C387" s="14" t="s">
        <v>615</v>
      </c>
      <c r="D387" s="15" t="s">
        <v>873</v>
      </c>
      <c r="E387" s="14" t="s">
        <v>624</v>
      </c>
      <c r="F387" s="14"/>
      <c r="G387" s="14"/>
      <c r="H387" s="35" t="s">
        <v>1059</v>
      </c>
      <c r="I387" s="14"/>
      <c r="J387" s="14">
        <v>10011</v>
      </c>
      <c r="K387" s="14" t="s">
        <v>599</v>
      </c>
      <c r="L387" s="14" t="s">
        <v>1603</v>
      </c>
      <c r="M387" s="17" t="s">
        <v>615</v>
      </c>
      <c r="S387"/>
      <c r="T387"/>
      <c r="U387"/>
      <c r="Z387"/>
    </row>
    <row r="388" spans="1:26" s="17" customFormat="1" x14ac:dyDescent="0.25">
      <c r="A388" s="9" t="s">
        <v>625</v>
      </c>
      <c r="B388" s="14" t="s">
        <v>626</v>
      </c>
      <c r="C388" s="14" t="s">
        <v>617</v>
      </c>
      <c r="D388" s="15" t="s">
        <v>873</v>
      </c>
      <c r="E388" s="14" t="s">
        <v>627</v>
      </c>
      <c r="F388" s="14"/>
      <c r="G388" s="14"/>
      <c r="H388" s="35" t="s">
        <v>1059</v>
      </c>
      <c r="I388" s="14"/>
      <c r="J388" s="14">
        <v>10011</v>
      </c>
      <c r="K388" s="14" t="s">
        <v>419</v>
      </c>
      <c r="L388" s="14" t="s">
        <v>1603</v>
      </c>
      <c r="M388" s="17" t="s">
        <v>617</v>
      </c>
      <c r="N388" s="14" t="s">
        <v>20</v>
      </c>
      <c r="O388" s="17" t="str">
        <f>A387</f>
        <v>FV3-4A.1</v>
      </c>
      <c r="S388"/>
      <c r="T388"/>
      <c r="U388"/>
      <c r="Z388"/>
    </row>
    <row r="389" spans="1:26" s="17" customFormat="1" x14ac:dyDescent="0.25">
      <c r="A389" s="9" t="s">
        <v>628</v>
      </c>
      <c r="B389" s="14" t="s">
        <v>629</v>
      </c>
      <c r="C389" s="14" t="s">
        <v>618</v>
      </c>
      <c r="D389" s="15" t="s">
        <v>873</v>
      </c>
      <c r="E389" s="14" t="s">
        <v>630</v>
      </c>
      <c r="F389" s="14"/>
      <c r="G389" s="14"/>
      <c r="H389" s="35" t="s">
        <v>1059</v>
      </c>
      <c r="I389" s="14"/>
      <c r="J389" s="14">
        <v>10011</v>
      </c>
      <c r="K389" s="14" t="s">
        <v>421</v>
      </c>
      <c r="L389" s="14" t="s">
        <v>1603</v>
      </c>
      <c r="M389" s="17" t="s">
        <v>618</v>
      </c>
      <c r="N389" s="14" t="s">
        <v>20</v>
      </c>
      <c r="O389" s="17" t="str">
        <f t="shared" ref="O389:O392" si="80">A388</f>
        <v>FV3-4B.1</v>
      </c>
      <c r="S389"/>
      <c r="T389"/>
      <c r="U389"/>
      <c r="Z389"/>
    </row>
    <row r="390" spans="1:26" s="17" customFormat="1" x14ac:dyDescent="0.25">
      <c r="A390" s="9" t="s">
        <v>631</v>
      </c>
      <c r="B390" s="14" t="s">
        <v>632</v>
      </c>
      <c r="C390" s="14" t="s">
        <v>619</v>
      </c>
      <c r="D390" s="15" t="s">
        <v>873</v>
      </c>
      <c r="E390" s="14" t="s">
        <v>633</v>
      </c>
      <c r="F390" s="14"/>
      <c r="G390" s="14"/>
      <c r="H390" s="35" t="s">
        <v>1059</v>
      </c>
      <c r="I390" s="14"/>
      <c r="J390" s="14">
        <v>10011</v>
      </c>
      <c r="K390" s="14" t="s">
        <v>425</v>
      </c>
      <c r="L390" s="14" t="s">
        <v>1603</v>
      </c>
      <c r="M390" s="17" t="s">
        <v>619</v>
      </c>
      <c r="N390" s="14" t="s">
        <v>20</v>
      </c>
      <c r="O390" s="17" t="str">
        <f t="shared" si="80"/>
        <v>FV3-4C.1</v>
      </c>
      <c r="S390"/>
      <c r="T390"/>
      <c r="U390"/>
      <c r="Z390"/>
    </row>
    <row r="391" spans="1:26" s="17" customFormat="1" x14ac:dyDescent="0.25">
      <c r="A391" s="9" t="s">
        <v>634</v>
      </c>
      <c r="B391" s="14" t="s">
        <v>635</v>
      </c>
      <c r="C391" s="14" t="s">
        <v>620</v>
      </c>
      <c r="D391" s="15" t="s">
        <v>873</v>
      </c>
      <c r="E391" s="14" t="s">
        <v>636</v>
      </c>
      <c r="F391" s="14"/>
      <c r="G391" s="14"/>
      <c r="H391" s="35" t="s">
        <v>1059</v>
      </c>
      <c r="I391" s="14"/>
      <c r="J391" s="14">
        <v>10011</v>
      </c>
      <c r="K391" s="14" t="s">
        <v>426</v>
      </c>
      <c r="L391" s="14" t="s">
        <v>1603</v>
      </c>
      <c r="M391" s="17" t="s">
        <v>620</v>
      </c>
      <c r="N391" s="14" t="s">
        <v>20</v>
      </c>
      <c r="O391" s="17" t="str">
        <f t="shared" si="80"/>
        <v>FV3-4D.1</v>
      </c>
      <c r="S391"/>
      <c r="T391"/>
      <c r="U391"/>
      <c r="Z391"/>
    </row>
    <row r="392" spans="1:26" s="17" customFormat="1" x14ac:dyDescent="0.25">
      <c r="A392" s="9" t="s">
        <v>637</v>
      </c>
      <c r="B392" s="14" t="s">
        <v>638</v>
      </c>
      <c r="C392" s="14" t="s">
        <v>621</v>
      </c>
      <c r="D392" s="15" t="s">
        <v>873</v>
      </c>
      <c r="E392" s="14" t="s">
        <v>639</v>
      </c>
      <c r="F392" s="14"/>
      <c r="G392" s="14"/>
      <c r="H392" s="35" t="s">
        <v>1059</v>
      </c>
      <c r="I392" s="14"/>
      <c r="J392" s="14">
        <v>10011</v>
      </c>
      <c r="K392" s="14" t="s">
        <v>427</v>
      </c>
      <c r="L392" s="14" t="s">
        <v>1603</v>
      </c>
      <c r="M392" s="17" t="s">
        <v>621</v>
      </c>
      <c r="N392" s="14" t="s">
        <v>20</v>
      </c>
      <c r="O392" s="17" t="str">
        <f t="shared" si="80"/>
        <v>FV3-4E.1</v>
      </c>
      <c r="S392"/>
      <c r="T392"/>
      <c r="U392"/>
      <c r="Z392"/>
    </row>
    <row r="393" spans="1:26" x14ac:dyDescent="0.25">
      <c r="A393" s="10" t="s">
        <v>615</v>
      </c>
      <c r="B393" s="19" t="str">
        <f>"Desliming Sieve Bend "&amp;RIGHT(A393,1)</f>
        <v>Desliming Sieve Bend A</v>
      </c>
      <c r="C393" t="s">
        <v>81</v>
      </c>
      <c r="D393" s="15" t="s">
        <v>616</v>
      </c>
      <c r="E393" t="str">
        <f t="shared" ref="E393:E398" si="81">SUBSTITUTE(SUBSTITUTE(A393,"-","_"),".","_")</f>
        <v>SI3_4A</v>
      </c>
      <c r="H393" s="35" t="s">
        <v>1260</v>
      </c>
      <c r="J393">
        <v>10014</v>
      </c>
      <c r="K393" s="15" t="s">
        <v>599</v>
      </c>
      <c r="L393" s="14" t="s">
        <v>1603</v>
      </c>
      <c r="M393" t="s">
        <v>572</v>
      </c>
    </row>
    <row r="394" spans="1:26" x14ac:dyDescent="0.25">
      <c r="A394" s="10" t="s">
        <v>617</v>
      </c>
      <c r="B394" s="19" t="str">
        <f t="shared" ref="B394:B398" si="82">"Desliming Sieve Bend "&amp;RIGHT(A394,1)</f>
        <v>Desliming Sieve Bend B</v>
      </c>
      <c r="C394" t="s">
        <v>699</v>
      </c>
      <c r="D394" s="15" t="s">
        <v>616</v>
      </c>
      <c r="E394" t="str">
        <f t="shared" si="81"/>
        <v>SI3_4B</v>
      </c>
      <c r="H394" s="35" t="s">
        <v>1257</v>
      </c>
      <c r="J394">
        <v>10014</v>
      </c>
      <c r="K394" t="s">
        <v>419</v>
      </c>
      <c r="L394" s="14" t="s">
        <v>1603</v>
      </c>
      <c r="M394" t="s">
        <v>575</v>
      </c>
      <c r="N394" t="s">
        <v>20</v>
      </c>
      <c r="O394" t="str">
        <f>A393</f>
        <v>SI3-4A</v>
      </c>
    </row>
    <row r="395" spans="1:26" x14ac:dyDescent="0.25">
      <c r="A395" s="10" t="s">
        <v>618</v>
      </c>
      <c r="B395" s="19" t="str">
        <f t="shared" si="82"/>
        <v>Desliming Sieve Bend C</v>
      </c>
      <c r="C395" t="s">
        <v>84</v>
      </c>
      <c r="D395" s="15" t="s">
        <v>616</v>
      </c>
      <c r="E395" t="str">
        <f t="shared" si="81"/>
        <v>SI3_4C</v>
      </c>
      <c r="H395" s="35" t="s">
        <v>1247</v>
      </c>
      <c r="J395">
        <v>10014</v>
      </c>
      <c r="K395" t="s">
        <v>421</v>
      </c>
      <c r="L395" s="14" t="s">
        <v>1603</v>
      </c>
      <c r="M395" t="s">
        <v>578</v>
      </c>
      <c r="N395" t="s">
        <v>20</v>
      </c>
      <c r="O395" t="str">
        <f t="shared" ref="O395:O398" si="83">A394</f>
        <v>SI3-4B</v>
      </c>
    </row>
    <row r="396" spans="1:26" x14ac:dyDescent="0.25">
      <c r="A396" s="10" t="s">
        <v>619</v>
      </c>
      <c r="B396" s="19" t="str">
        <f t="shared" si="82"/>
        <v>Desliming Sieve Bend D</v>
      </c>
      <c r="C396" t="s">
        <v>86</v>
      </c>
      <c r="D396" s="15" t="s">
        <v>616</v>
      </c>
      <c r="E396" t="str">
        <f t="shared" si="81"/>
        <v>SI3_4D</v>
      </c>
      <c r="H396" s="35" t="s">
        <v>1243</v>
      </c>
      <c r="J396">
        <v>10014</v>
      </c>
      <c r="K396" t="s">
        <v>425</v>
      </c>
      <c r="L396" s="14" t="s">
        <v>1603</v>
      </c>
      <c r="M396" t="s">
        <v>581</v>
      </c>
      <c r="N396" t="s">
        <v>20</v>
      </c>
      <c r="O396" t="str">
        <f t="shared" si="83"/>
        <v>SI3-4C</v>
      </c>
    </row>
    <row r="397" spans="1:26" x14ac:dyDescent="0.25">
      <c r="A397" s="10" t="s">
        <v>620</v>
      </c>
      <c r="B397" s="19" t="str">
        <f t="shared" si="82"/>
        <v>Desliming Sieve Bend E</v>
      </c>
      <c r="C397" t="s">
        <v>88</v>
      </c>
      <c r="D397" s="15" t="s">
        <v>616</v>
      </c>
      <c r="E397" t="str">
        <f t="shared" si="81"/>
        <v>SI3_4E</v>
      </c>
      <c r="H397" s="35" t="s">
        <v>1240</v>
      </c>
      <c r="J397">
        <v>10014</v>
      </c>
      <c r="K397" t="s">
        <v>426</v>
      </c>
      <c r="L397" s="14" t="s">
        <v>1603</v>
      </c>
      <c r="M397" t="s">
        <v>584</v>
      </c>
      <c r="N397" t="s">
        <v>20</v>
      </c>
      <c r="O397" t="str">
        <f t="shared" si="83"/>
        <v>SI3-4D</v>
      </c>
    </row>
    <row r="398" spans="1:26" x14ac:dyDescent="0.25">
      <c r="A398" s="10" t="s">
        <v>621</v>
      </c>
      <c r="B398" s="19" t="str">
        <f t="shared" si="82"/>
        <v>Desliming Sieve Bend F</v>
      </c>
      <c r="C398" t="s">
        <v>90</v>
      </c>
      <c r="D398" s="15" t="s">
        <v>616</v>
      </c>
      <c r="E398" t="str">
        <f t="shared" si="81"/>
        <v>SI3_4F</v>
      </c>
      <c r="H398" s="35" t="s">
        <v>1237</v>
      </c>
      <c r="J398">
        <v>10014</v>
      </c>
      <c r="K398" t="s">
        <v>427</v>
      </c>
      <c r="L398" s="14" t="s">
        <v>1603</v>
      </c>
      <c r="M398" t="s">
        <v>587</v>
      </c>
      <c r="N398" t="s">
        <v>20</v>
      </c>
      <c r="O398" t="str">
        <f t="shared" si="83"/>
        <v>SI3-4E</v>
      </c>
    </row>
    <row r="399" spans="1:26" x14ac:dyDescent="0.25">
      <c r="A399" s="9" t="s">
        <v>645</v>
      </c>
      <c r="B399" t="s">
        <v>646</v>
      </c>
      <c r="C399" t="s">
        <v>554</v>
      </c>
      <c r="D399" s="15" t="s">
        <v>866</v>
      </c>
      <c r="E399" t="s">
        <v>647</v>
      </c>
      <c r="H399" s="35" t="s">
        <v>1059</v>
      </c>
      <c r="J399">
        <v>10010</v>
      </c>
      <c r="K399" t="s">
        <v>517</v>
      </c>
      <c r="L399" s="15" t="s">
        <v>1603</v>
      </c>
      <c r="M399" t="s">
        <v>225</v>
      </c>
    </row>
    <row r="400" spans="1:26" x14ac:dyDescent="0.25">
      <c r="A400" s="9" t="s">
        <v>648</v>
      </c>
      <c r="B400" t="s">
        <v>649</v>
      </c>
      <c r="C400" t="s">
        <v>554</v>
      </c>
      <c r="D400" s="15" t="s">
        <v>866</v>
      </c>
      <c r="E400" t="s">
        <v>650</v>
      </c>
      <c r="H400" s="35" t="s">
        <v>1059</v>
      </c>
      <c r="J400">
        <v>10010</v>
      </c>
      <c r="K400" t="s">
        <v>437</v>
      </c>
      <c r="L400" s="15" t="s">
        <v>1603</v>
      </c>
      <c r="M400" t="s">
        <v>225</v>
      </c>
    </row>
    <row r="401" spans="1:15" x14ac:dyDescent="0.25">
      <c r="A401" s="9" t="s">
        <v>651</v>
      </c>
      <c r="B401" t="s">
        <v>652</v>
      </c>
      <c r="C401" t="s">
        <v>554</v>
      </c>
      <c r="D401" s="15" t="s">
        <v>866</v>
      </c>
      <c r="E401" t="s">
        <v>653</v>
      </c>
      <c r="H401" s="35" t="s">
        <v>1059</v>
      </c>
      <c r="J401">
        <v>10010</v>
      </c>
      <c r="K401" t="s">
        <v>420</v>
      </c>
      <c r="L401" s="15" t="s">
        <v>1603</v>
      </c>
      <c r="M401" t="s">
        <v>225</v>
      </c>
    </row>
    <row r="402" spans="1:15" x14ac:dyDescent="0.25">
      <c r="A402" s="9" t="s">
        <v>654</v>
      </c>
      <c r="B402" t="s">
        <v>655</v>
      </c>
      <c r="C402" t="s">
        <v>554</v>
      </c>
      <c r="D402" s="15" t="s">
        <v>866</v>
      </c>
      <c r="E402" t="s">
        <v>656</v>
      </c>
      <c r="H402" s="35" t="s">
        <v>1059</v>
      </c>
      <c r="J402">
        <v>10010</v>
      </c>
      <c r="K402" t="s">
        <v>420</v>
      </c>
      <c r="L402" s="15" t="s">
        <v>1603</v>
      </c>
      <c r="M402" t="s">
        <v>225</v>
      </c>
    </row>
    <row r="403" spans="1:15" x14ac:dyDescent="0.25">
      <c r="A403" s="9" t="s">
        <v>657</v>
      </c>
      <c r="B403" t="s">
        <v>658</v>
      </c>
      <c r="C403" t="s">
        <v>554</v>
      </c>
      <c r="D403" s="15" t="s">
        <v>866</v>
      </c>
      <c r="E403" t="s">
        <v>659</v>
      </c>
      <c r="H403" s="35" t="s">
        <v>1059</v>
      </c>
      <c r="J403">
        <v>10010</v>
      </c>
      <c r="K403" t="s">
        <v>660</v>
      </c>
      <c r="L403" s="15" t="s">
        <v>1603</v>
      </c>
      <c r="M403" t="s">
        <v>664</v>
      </c>
    </row>
    <row r="404" spans="1:15" x14ac:dyDescent="0.25">
      <c r="A404" s="9" t="s">
        <v>661</v>
      </c>
      <c r="B404" t="s">
        <v>662</v>
      </c>
      <c r="C404" t="s">
        <v>554</v>
      </c>
      <c r="D404" s="15" t="s">
        <v>866</v>
      </c>
      <c r="E404" t="s">
        <v>663</v>
      </c>
      <c r="H404" s="35" t="s">
        <v>1059</v>
      </c>
      <c r="J404">
        <v>10010</v>
      </c>
      <c r="K404" t="s">
        <v>660</v>
      </c>
      <c r="L404" s="15" t="s">
        <v>1603</v>
      </c>
      <c r="M404" t="s">
        <v>664</v>
      </c>
    </row>
    <row r="405" spans="1:15" x14ac:dyDescent="0.25">
      <c r="A405" s="9" t="s">
        <v>739</v>
      </c>
      <c r="B405" t="s">
        <v>740</v>
      </c>
      <c r="C405" s="25" t="s">
        <v>1404</v>
      </c>
      <c r="D405" t="s">
        <v>818</v>
      </c>
      <c r="E405" t="s">
        <v>741</v>
      </c>
      <c r="H405" s="35" t="s">
        <v>1059</v>
      </c>
      <c r="J405">
        <v>10026</v>
      </c>
      <c r="K405" t="s">
        <v>447</v>
      </c>
      <c r="L405" t="s">
        <v>374</v>
      </c>
      <c r="M405" t="str">
        <f>$B406</f>
        <v>PU4-39A Drive</v>
      </c>
      <c r="N405" t="s">
        <v>67</v>
      </c>
      <c r="O405" t="str">
        <f>$B406</f>
        <v>PU4-39A Drive</v>
      </c>
    </row>
    <row r="406" spans="1:15" x14ac:dyDescent="0.25">
      <c r="A406" s="9"/>
      <c r="B406" t="str">
        <f>A405&amp;" Drive"</f>
        <v>PU4-39A Drive</v>
      </c>
      <c r="C406" t="str">
        <f>A405</f>
        <v>PU4-39A</v>
      </c>
      <c r="D406" t="s">
        <v>819</v>
      </c>
      <c r="E406" t="str">
        <f>E405</f>
        <v>PU4_39A</v>
      </c>
      <c r="H406" s="35" t="s">
        <v>1059</v>
      </c>
      <c r="J406" s="14">
        <f>J405</f>
        <v>10026</v>
      </c>
      <c r="K406" s="14" t="str">
        <f>K405</f>
        <v>F9</v>
      </c>
    </row>
    <row r="407" spans="1:15" x14ac:dyDescent="0.25">
      <c r="A407" s="9" t="s">
        <v>742</v>
      </c>
      <c r="B407" t="s">
        <v>743</v>
      </c>
      <c r="C407" s="25" t="s">
        <v>1404</v>
      </c>
      <c r="D407" t="s">
        <v>145</v>
      </c>
      <c r="E407" t="s">
        <v>744</v>
      </c>
      <c r="H407" s="35" t="s">
        <v>1059</v>
      </c>
      <c r="J407">
        <v>10026</v>
      </c>
      <c r="K407" t="s">
        <v>426</v>
      </c>
      <c r="L407" t="s">
        <v>374</v>
      </c>
      <c r="M407" t="str">
        <f>$B408</f>
        <v>PU4-39B Drive</v>
      </c>
      <c r="N407" t="s">
        <v>67</v>
      </c>
      <c r="O407" t="str">
        <f>$B408</f>
        <v>PU4-39B Drive</v>
      </c>
    </row>
    <row r="408" spans="1:15" x14ac:dyDescent="0.25">
      <c r="A408" s="9"/>
      <c r="B408" t="str">
        <f>A407&amp;" Drive"</f>
        <v>PU4-39B Drive</v>
      </c>
      <c r="C408" t="str">
        <f>A407</f>
        <v>PU4-39B</v>
      </c>
      <c r="D408" t="s">
        <v>819</v>
      </c>
      <c r="E408" t="str">
        <f>E407</f>
        <v>PU4_39B</v>
      </c>
      <c r="H408" s="35" t="s">
        <v>1059</v>
      </c>
      <c r="J408" s="14">
        <f>J407</f>
        <v>10026</v>
      </c>
      <c r="K408" s="14" t="str">
        <f>K407</f>
        <v>E9</v>
      </c>
    </row>
    <row r="409" spans="1:15" x14ac:dyDescent="0.25">
      <c r="A409" s="9" t="s">
        <v>874</v>
      </c>
      <c r="B409" t="s">
        <v>745</v>
      </c>
      <c r="C409" s="25" t="s">
        <v>1404</v>
      </c>
      <c r="D409" t="s">
        <v>145</v>
      </c>
      <c r="E409" t="s">
        <v>882</v>
      </c>
      <c r="H409" s="35" t="s">
        <v>1054</v>
      </c>
      <c r="J409">
        <v>10022</v>
      </c>
      <c r="K409" t="s">
        <v>665</v>
      </c>
      <c r="L409" t="s">
        <v>374</v>
      </c>
      <c r="M409" t="str">
        <f>$B410</f>
        <v>PU4-43 Drive</v>
      </c>
      <c r="N409" t="s">
        <v>67</v>
      </c>
      <c r="O409" t="str">
        <f>$B410</f>
        <v>PU4-43 Drive</v>
      </c>
    </row>
    <row r="410" spans="1:15" x14ac:dyDescent="0.25">
      <c r="A410" s="9"/>
      <c r="B410" t="str">
        <f>A409&amp;" Drive"</f>
        <v>PU4-43 Drive</v>
      </c>
      <c r="C410" t="str">
        <f>A409</f>
        <v>PU4-43</v>
      </c>
      <c r="D410" t="s">
        <v>819</v>
      </c>
      <c r="E410" t="str">
        <f>E409</f>
        <v>PU4_43</v>
      </c>
      <c r="H410" s="35" t="s">
        <v>1059</v>
      </c>
      <c r="J410" s="14">
        <f>J409</f>
        <v>10022</v>
      </c>
      <c r="K410" s="14" t="str">
        <f>K409</f>
        <v>G6</v>
      </c>
    </row>
    <row r="411" spans="1:15" x14ac:dyDescent="0.25">
      <c r="A411" s="9" t="s">
        <v>875</v>
      </c>
      <c r="B411" t="s">
        <v>823</v>
      </c>
      <c r="C411" t="s">
        <v>470</v>
      </c>
      <c r="D411" t="s">
        <v>145</v>
      </c>
      <c r="E411" t="s">
        <v>883</v>
      </c>
      <c r="H411" s="35" t="s">
        <v>1059</v>
      </c>
      <c r="J411">
        <v>10022</v>
      </c>
      <c r="K411" t="s">
        <v>665</v>
      </c>
      <c r="L411" t="s">
        <v>374</v>
      </c>
      <c r="M411" t="str">
        <f>$B412</f>
        <v>PU4-44 Drive</v>
      </c>
      <c r="N411" t="s">
        <v>67</v>
      </c>
      <c r="O411" t="str">
        <f>$B412</f>
        <v>PU4-44 Drive</v>
      </c>
    </row>
    <row r="412" spans="1:15" x14ac:dyDescent="0.25">
      <c r="A412" s="9"/>
      <c r="B412" t="str">
        <f>A411&amp;" Drive"</f>
        <v>PU4-44 Drive</v>
      </c>
      <c r="C412" t="str">
        <f>A411</f>
        <v>PU4-44</v>
      </c>
      <c r="D412" t="s">
        <v>819</v>
      </c>
      <c r="E412" t="str">
        <f>E411</f>
        <v>PU4_44</v>
      </c>
      <c r="H412" s="35" t="s">
        <v>1059</v>
      </c>
      <c r="J412" s="14">
        <f>J411</f>
        <v>10022</v>
      </c>
      <c r="K412" s="14" t="str">
        <f>K411</f>
        <v>G6</v>
      </c>
    </row>
    <row r="413" spans="1:15" x14ac:dyDescent="0.25">
      <c r="A413" s="9" t="s">
        <v>746</v>
      </c>
      <c r="B413" t="s">
        <v>747</v>
      </c>
      <c r="C413" s="14" t="s">
        <v>1684</v>
      </c>
      <c r="D413" t="s">
        <v>1946</v>
      </c>
      <c r="E413" t="s">
        <v>748</v>
      </c>
      <c r="H413" s="35" t="s">
        <v>1059</v>
      </c>
      <c r="J413">
        <v>10023</v>
      </c>
      <c r="K413" t="s">
        <v>437</v>
      </c>
      <c r="L413" t="s">
        <v>374</v>
      </c>
      <c r="M413" t="str">
        <f>$B414</f>
        <v>PU4-47A Drive</v>
      </c>
      <c r="N413" t="s">
        <v>67</v>
      </c>
      <c r="O413" t="str">
        <f>$B414</f>
        <v>PU4-47A Drive</v>
      </c>
    </row>
    <row r="414" spans="1:15" x14ac:dyDescent="0.25">
      <c r="A414" s="9"/>
      <c r="B414" t="str">
        <f>A413&amp;" Drive"</f>
        <v>PU4-47A Drive</v>
      </c>
      <c r="C414" t="str">
        <f>A413</f>
        <v>PU4-47A</v>
      </c>
      <c r="D414" t="s">
        <v>820</v>
      </c>
      <c r="E414" t="str">
        <f>E413</f>
        <v>PU4_47A</v>
      </c>
      <c r="H414" s="35" t="s">
        <v>1059</v>
      </c>
      <c r="J414" s="14">
        <f>J413</f>
        <v>10023</v>
      </c>
      <c r="K414" s="14" t="str">
        <f>K413</f>
        <v>D5</v>
      </c>
    </row>
    <row r="415" spans="1:15" x14ac:dyDescent="0.25">
      <c r="A415" s="9" t="s">
        <v>749</v>
      </c>
      <c r="B415" t="s">
        <v>828</v>
      </c>
      <c r="C415" s="14" t="s">
        <v>1720</v>
      </c>
      <c r="D415" t="s">
        <v>1946</v>
      </c>
      <c r="E415" t="s">
        <v>750</v>
      </c>
      <c r="H415" s="35" t="s">
        <v>1046</v>
      </c>
      <c r="J415">
        <v>10023</v>
      </c>
      <c r="K415" t="s">
        <v>437</v>
      </c>
      <c r="L415" t="s">
        <v>374</v>
      </c>
      <c r="M415" t="str">
        <f>$B416</f>
        <v>PU4-47B Drive</v>
      </c>
      <c r="N415" t="s">
        <v>67</v>
      </c>
      <c r="O415" t="str">
        <f>$B416</f>
        <v>PU4-47B Drive</v>
      </c>
    </row>
    <row r="416" spans="1:15" x14ac:dyDescent="0.25">
      <c r="A416" s="9"/>
      <c r="B416" t="str">
        <f>A415&amp;" Drive"</f>
        <v>PU4-47B Drive</v>
      </c>
      <c r="C416" t="str">
        <f>A415</f>
        <v>PU4-47B</v>
      </c>
      <c r="D416" t="s">
        <v>820</v>
      </c>
      <c r="E416" t="str">
        <f>E415</f>
        <v>PU4_47B</v>
      </c>
      <c r="H416" s="35" t="s">
        <v>1059</v>
      </c>
      <c r="J416" s="14">
        <f>J415</f>
        <v>10023</v>
      </c>
      <c r="K416" s="14" t="str">
        <f>K415</f>
        <v>D5</v>
      </c>
    </row>
    <row r="417" spans="1:15" x14ac:dyDescent="0.25">
      <c r="A417" s="9" t="s">
        <v>751</v>
      </c>
      <c r="B417" t="s">
        <v>752</v>
      </c>
      <c r="C417" s="14" t="s">
        <v>1732</v>
      </c>
      <c r="D417" t="s">
        <v>1946</v>
      </c>
      <c r="E417" t="s">
        <v>753</v>
      </c>
      <c r="H417" s="35" t="s">
        <v>1047</v>
      </c>
      <c r="J417">
        <v>10023</v>
      </c>
      <c r="K417" t="s">
        <v>366</v>
      </c>
      <c r="L417" t="s">
        <v>374</v>
      </c>
      <c r="M417" t="str">
        <f>$B418</f>
        <v>PU4-47C Drive</v>
      </c>
      <c r="N417" t="s">
        <v>67</v>
      </c>
      <c r="O417" t="str">
        <f>$B418</f>
        <v>PU4-47C Drive</v>
      </c>
    </row>
    <row r="418" spans="1:15" x14ac:dyDescent="0.25">
      <c r="A418" s="9"/>
      <c r="B418" t="str">
        <f>A417&amp;" Drive"</f>
        <v>PU4-47C Drive</v>
      </c>
      <c r="C418" t="str">
        <f>A417</f>
        <v>PU4-47C</v>
      </c>
      <c r="D418" t="s">
        <v>820</v>
      </c>
      <c r="E418" t="str">
        <f>E417</f>
        <v>PU4_47C</v>
      </c>
      <c r="H418" s="35" t="s">
        <v>1059</v>
      </c>
      <c r="J418" s="14">
        <f>J417</f>
        <v>10023</v>
      </c>
      <c r="K418" s="14" t="str">
        <f>K417</f>
        <v>C5</v>
      </c>
    </row>
    <row r="419" spans="1:15" x14ac:dyDescent="0.25">
      <c r="A419" s="9" t="s">
        <v>754</v>
      </c>
      <c r="B419" t="s">
        <v>755</v>
      </c>
      <c r="C419" s="14" t="s">
        <v>1684</v>
      </c>
      <c r="D419" t="s">
        <v>145</v>
      </c>
      <c r="E419" t="s">
        <v>756</v>
      </c>
      <c r="H419" s="35" t="s">
        <v>1059</v>
      </c>
      <c r="J419">
        <v>10023</v>
      </c>
      <c r="K419" t="s">
        <v>442</v>
      </c>
      <c r="L419" t="s">
        <v>374</v>
      </c>
      <c r="M419" t="str">
        <f>$B420</f>
        <v>PU4-62A Drive</v>
      </c>
      <c r="N419" t="s">
        <v>67</v>
      </c>
      <c r="O419" t="str">
        <f>$B420</f>
        <v>PU4-62A Drive</v>
      </c>
    </row>
    <row r="420" spans="1:15" x14ac:dyDescent="0.25">
      <c r="A420" s="9"/>
      <c r="B420" t="str">
        <f>A419&amp;" Drive"</f>
        <v>PU4-62A Drive</v>
      </c>
      <c r="C420" t="str">
        <f>A419</f>
        <v>PU4-62A</v>
      </c>
      <c r="D420" t="s">
        <v>819</v>
      </c>
      <c r="E420" t="str">
        <f>E419</f>
        <v>PU4_62A</v>
      </c>
      <c r="H420" s="35" t="s">
        <v>1059</v>
      </c>
      <c r="J420" s="14">
        <f>J419</f>
        <v>10023</v>
      </c>
      <c r="K420" s="14" t="str">
        <f>K419</f>
        <v>F4</v>
      </c>
    </row>
    <row r="421" spans="1:15" x14ac:dyDescent="0.25">
      <c r="A421" s="9" t="s">
        <v>757</v>
      </c>
      <c r="B421" t="s">
        <v>758</v>
      </c>
      <c r="C421" s="14" t="s">
        <v>1684</v>
      </c>
      <c r="D421" t="s">
        <v>145</v>
      </c>
      <c r="E421" t="s">
        <v>759</v>
      </c>
      <c r="H421" s="35" t="s">
        <v>1059</v>
      </c>
      <c r="J421">
        <v>10023</v>
      </c>
      <c r="K421" t="s">
        <v>670</v>
      </c>
      <c r="L421" t="s">
        <v>374</v>
      </c>
      <c r="M421" t="str">
        <f>$B422</f>
        <v>PU4-63A Drive</v>
      </c>
      <c r="N421" t="s">
        <v>67</v>
      </c>
      <c r="O421" t="str">
        <f>$B422</f>
        <v>PU4-63A Drive</v>
      </c>
    </row>
    <row r="422" spans="1:15" x14ac:dyDescent="0.25">
      <c r="A422" s="9"/>
      <c r="B422" t="str">
        <f>A421&amp;" Drive"</f>
        <v>PU4-63A Drive</v>
      </c>
      <c r="C422" t="str">
        <f>A421</f>
        <v>PU4-63A</v>
      </c>
      <c r="D422" t="s">
        <v>819</v>
      </c>
      <c r="E422" t="str">
        <f>E421</f>
        <v>PU4_63A</v>
      </c>
      <c r="H422" s="35" t="s">
        <v>1059</v>
      </c>
      <c r="J422" s="14">
        <f>J421</f>
        <v>10023</v>
      </c>
      <c r="K422" s="14" t="str">
        <f>K421</f>
        <v>F10</v>
      </c>
    </row>
    <row r="423" spans="1:15" x14ac:dyDescent="0.25">
      <c r="A423" s="9" t="s">
        <v>760</v>
      </c>
      <c r="B423" t="s">
        <v>761</v>
      </c>
      <c r="C423" s="14" t="s">
        <v>1684</v>
      </c>
      <c r="D423" t="s">
        <v>145</v>
      </c>
      <c r="E423" t="s">
        <v>762</v>
      </c>
      <c r="H423" s="35" t="s">
        <v>1059</v>
      </c>
      <c r="J423">
        <v>10023</v>
      </c>
      <c r="K423" t="s">
        <v>660</v>
      </c>
      <c r="L423" t="s">
        <v>374</v>
      </c>
      <c r="M423" t="str">
        <f>$B424</f>
        <v>PU4-66A Drive</v>
      </c>
      <c r="N423" t="s">
        <v>67</v>
      </c>
      <c r="O423" t="str">
        <f>$B424</f>
        <v>PU4-66A Drive</v>
      </c>
    </row>
    <row r="424" spans="1:15" x14ac:dyDescent="0.25">
      <c r="A424" s="9"/>
      <c r="B424" t="str">
        <f>A423&amp;" Drive"</f>
        <v>PU4-66A Drive</v>
      </c>
      <c r="C424" t="str">
        <f>A423</f>
        <v>PU4-66A</v>
      </c>
      <c r="D424" t="s">
        <v>819</v>
      </c>
      <c r="E424" t="str">
        <f>E423</f>
        <v>PU4_66A</v>
      </c>
      <c r="H424" s="35" t="s">
        <v>1059</v>
      </c>
      <c r="J424" s="14">
        <f>J423</f>
        <v>10023</v>
      </c>
      <c r="K424" s="14" t="str">
        <f>K423</f>
        <v>G10</v>
      </c>
    </row>
    <row r="425" spans="1:15" x14ac:dyDescent="0.25">
      <c r="A425" s="9" t="s">
        <v>763</v>
      </c>
      <c r="B425" t="s">
        <v>764</v>
      </c>
      <c r="C425" s="25" t="s">
        <v>1405</v>
      </c>
      <c r="D425" t="s">
        <v>590</v>
      </c>
      <c r="E425" t="s">
        <v>765</v>
      </c>
      <c r="H425" s="35" t="s">
        <v>1059</v>
      </c>
      <c r="J425">
        <v>10022</v>
      </c>
      <c r="K425" t="s">
        <v>478</v>
      </c>
    </row>
    <row r="426" spans="1:15" x14ac:dyDescent="0.25">
      <c r="A426" s="9" t="s">
        <v>776</v>
      </c>
      <c r="B426" s="25" t="s">
        <v>1056</v>
      </c>
      <c r="C426" s="25" t="s">
        <v>225</v>
      </c>
      <c r="D426" s="25" t="s">
        <v>778</v>
      </c>
      <c r="E426" s="25" t="s">
        <v>909</v>
      </c>
      <c r="H426" s="35" t="s">
        <v>1059</v>
      </c>
      <c r="J426">
        <v>10010</v>
      </c>
      <c r="K426" t="s">
        <v>366</v>
      </c>
    </row>
    <row r="427" spans="1:15" x14ac:dyDescent="0.25">
      <c r="A427" s="9" t="s">
        <v>887</v>
      </c>
      <c r="B427" s="25" t="s">
        <v>1057</v>
      </c>
      <c r="C427" s="25" t="s">
        <v>664</v>
      </c>
      <c r="D427" s="25" t="s">
        <v>778</v>
      </c>
      <c r="E427" s="25" t="s">
        <v>910</v>
      </c>
      <c r="H427" s="35" t="s">
        <v>1059</v>
      </c>
      <c r="J427">
        <v>10010</v>
      </c>
      <c r="K427" t="s">
        <v>698</v>
      </c>
    </row>
    <row r="428" spans="1:15" x14ac:dyDescent="0.25">
      <c r="A428" s="9" t="s">
        <v>890</v>
      </c>
      <c r="B428" t="s">
        <v>777</v>
      </c>
      <c r="C428" s="25" t="s">
        <v>27</v>
      </c>
      <c r="D428" t="s">
        <v>778</v>
      </c>
      <c r="E428" s="25" t="s">
        <v>891</v>
      </c>
      <c r="H428" s="35" t="s">
        <v>1059</v>
      </c>
      <c r="J428">
        <v>10022</v>
      </c>
      <c r="K428" t="s">
        <v>362</v>
      </c>
    </row>
    <row r="429" spans="1:15" x14ac:dyDescent="0.25">
      <c r="A429" s="9" t="s">
        <v>991</v>
      </c>
      <c r="B429" s="25" t="s">
        <v>1080</v>
      </c>
      <c r="C429" s="25" t="s">
        <v>705</v>
      </c>
      <c r="D429" s="25" t="s">
        <v>992</v>
      </c>
      <c r="E429" s="25" t="s">
        <v>993</v>
      </c>
      <c r="H429" s="35" t="s">
        <v>1059</v>
      </c>
      <c r="J429">
        <v>10023</v>
      </c>
      <c r="K429" t="s">
        <v>515</v>
      </c>
    </row>
    <row r="430" spans="1:15" x14ac:dyDescent="0.25">
      <c r="A430" s="9" t="s">
        <v>779</v>
      </c>
      <c r="B430" t="s">
        <v>824</v>
      </c>
      <c r="C430" t="s">
        <v>239</v>
      </c>
      <c r="D430" t="s">
        <v>778</v>
      </c>
      <c r="E430" t="s">
        <v>780</v>
      </c>
      <c r="H430" s="35" t="s">
        <v>1059</v>
      </c>
      <c r="J430">
        <v>10021</v>
      </c>
      <c r="K430" t="s">
        <v>420</v>
      </c>
    </row>
    <row r="431" spans="1:15" x14ac:dyDescent="0.25">
      <c r="A431" s="9" t="s">
        <v>781</v>
      </c>
      <c r="B431" t="s">
        <v>826</v>
      </c>
      <c r="C431" t="s">
        <v>242</v>
      </c>
      <c r="D431" t="s">
        <v>778</v>
      </c>
      <c r="E431" t="s">
        <v>782</v>
      </c>
      <c r="H431" s="35" t="s">
        <v>1059</v>
      </c>
      <c r="J431">
        <v>10021</v>
      </c>
      <c r="K431" t="s">
        <v>414</v>
      </c>
    </row>
    <row r="432" spans="1:15" x14ac:dyDescent="0.25">
      <c r="A432" s="9" t="s">
        <v>785</v>
      </c>
      <c r="B432" s="25" t="s">
        <v>879</v>
      </c>
      <c r="C432" t="s">
        <v>532</v>
      </c>
      <c r="D432" t="s">
        <v>778</v>
      </c>
      <c r="E432" s="25" t="s">
        <v>994</v>
      </c>
      <c r="H432" s="35" t="s">
        <v>1059</v>
      </c>
      <c r="J432">
        <v>10023</v>
      </c>
      <c r="K432" t="s">
        <v>369</v>
      </c>
    </row>
    <row r="433" spans="1:13" x14ac:dyDescent="0.25">
      <c r="A433" s="9" t="s">
        <v>786</v>
      </c>
      <c r="B433" s="25" t="s">
        <v>880</v>
      </c>
      <c r="C433" t="s">
        <v>1671</v>
      </c>
      <c r="D433" t="s">
        <v>778</v>
      </c>
      <c r="E433" s="25" t="s">
        <v>904</v>
      </c>
      <c r="H433" s="35" t="s">
        <v>1059</v>
      </c>
      <c r="J433">
        <v>10023</v>
      </c>
      <c r="K433" t="s">
        <v>415</v>
      </c>
    </row>
    <row r="434" spans="1:13" x14ac:dyDescent="0.25">
      <c r="A434" s="9" t="s">
        <v>787</v>
      </c>
      <c r="B434" t="s">
        <v>827</v>
      </c>
      <c r="C434" t="s">
        <v>825</v>
      </c>
      <c r="D434" t="s">
        <v>73</v>
      </c>
      <c r="E434" t="s">
        <v>788</v>
      </c>
      <c r="H434" s="35" t="s">
        <v>1059</v>
      </c>
      <c r="J434">
        <v>10021</v>
      </c>
      <c r="K434" t="s">
        <v>692</v>
      </c>
    </row>
    <row r="435" spans="1:13" x14ac:dyDescent="0.25">
      <c r="A435" s="9" t="s">
        <v>789</v>
      </c>
      <c r="B435" t="s">
        <v>790</v>
      </c>
      <c r="C435" s="25" t="s">
        <v>334</v>
      </c>
      <c r="D435" t="s">
        <v>73</v>
      </c>
      <c r="E435" t="s">
        <v>791</v>
      </c>
      <c r="H435" s="35" t="s">
        <v>1059</v>
      </c>
      <c r="J435">
        <v>10026</v>
      </c>
      <c r="K435" t="s">
        <v>367</v>
      </c>
    </row>
    <row r="436" spans="1:13" x14ac:dyDescent="0.25">
      <c r="A436" s="9" t="s">
        <v>792</v>
      </c>
      <c r="B436" t="s">
        <v>793</v>
      </c>
      <c r="C436" t="s">
        <v>714</v>
      </c>
      <c r="D436" t="s">
        <v>73</v>
      </c>
      <c r="E436" t="s">
        <v>794</v>
      </c>
      <c r="H436" s="35" t="s">
        <v>1059</v>
      </c>
      <c r="J436">
        <v>10031</v>
      </c>
      <c r="K436" t="s">
        <v>392</v>
      </c>
    </row>
    <row r="437" spans="1:13" x14ac:dyDescent="0.25">
      <c r="A437" s="9" t="s">
        <v>799</v>
      </c>
      <c r="B437" t="s">
        <v>800</v>
      </c>
      <c r="C437" t="s">
        <v>448</v>
      </c>
      <c r="D437" s="15" t="s">
        <v>864</v>
      </c>
      <c r="E437" t="s">
        <v>801</v>
      </c>
      <c r="H437" s="35" t="s">
        <v>1059</v>
      </c>
      <c r="J437">
        <v>10055</v>
      </c>
      <c r="K437" t="s">
        <v>414</v>
      </c>
    </row>
    <row r="438" spans="1:13" x14ac:dyDescent="0.25">
      <c r="A438" s="9" t="s">
        <v>802</v>
      </c>
      <c r="B438" s="25" t="s">
        <v>881</v>
      </c>
      <c r="C438" t="s">
        <v>79</v>
      </c>
      <c r="D438" s="25" t="s">
        <v>803</v>
      </c>
      <c r="E438" s="25" t="s">
        <v>905</v>
      </c>
      <c r="H438" s="35" t="s">
        <v>1059</v>
      </c>
      <c r="J438">
        <v>10012</v>
      </c>
      <c r="K438" t="s">
        <v>472</v>
      </c>
    </row>
    <row r="439" spans="1:13" x14ac:dyDescent="0.25">
      <c r="A439" s="9" t="s">
        <v>906</v>
      </c>
      <c r="B439" s="25" t="s">
        <v>907</v>
      </c>
      <c r="C439" s="25" t="s">
        <v>797</v>
      </c>
      <c r="D439" s="25" t="s">
        <v>803</v>
      </c>
      <c r="E439" s="25" t="s">
        <v>908</v>
      </c>
      <c r="H439" s="35" t="s">
        <v>1059</v>
      </c>
      <c r="J439">
        <v>10012</v>
      </c>
      <c r="K439" t="s">
        <v>472</v>
      </c>
    </row>
    <row r="440" spans="1:13" x14ac:dyDescent="0.25">
      <c r="A440" s="9" t="s">
        <v>804</v>
      </c>
      <c r="B440" t="s">
        <v>807</v>
      </c>
      <c r="C440" t="s">
        <v>448</v>
      </c>
      <c r="D440" t="s">
        <v>803</v>
      </c>
      <c r="E440" t="s">
        <v>805</v>
      </c>
      <c r="H440" s="35" t="s">
        <v>1059</v>
      </c>
      <c r="J440">
        <v>10046</v>
      </c>
      <c r="K440" t="s">
        <v>806</v>
      </c>
    </row>
    <row r="441" spans="1:13" x14ac:dyDescent="0.25">
      <c r="A441" s="9" t="s">
        <v>808</v>
      </c>
      <c r="B441" t="s">
        <v>809</v>
      </c>
      <c r="C441" t="s">
        <v>434</v>
      </c>
      <c r="D441" t="s">
        <v>145</v>
      </c>
      <c r="E441" t="s">
        <v>810</v>
      </c>
      <c r="H441" s="35" t="s">
        <v>1030</v>
      </c>
      <c r="J441">
        <v>10012</v>
      </c>
      <c r="K441" t="s">
        <v>695</v>
      </c>
      <c r="L441" t="s">
        <v>374</v>
      </c>
      <c r="M441" t="str">
        <f>$B442</f>
        <v>PU3-21A Drive</v>
      </c>
    </row>
    <row r="442" spans="1:13" x14ac:dyDescent="0.25">
      <c r="A442" s="9"/>
      <c r="B442" t="str">
        <f>A441&amp;" Drive"</f>
        <v>PU3-21A Drive</v>
      </c>
      <c r="C442" t="str">
        <f>A441</f>
        <v>PU3-21A</v>
      </c>
      <c r="D442" t="s">
        <v>819</v>
      </c>
      <c r="E442" t="str">
        <f>E441</f>
        <v>PU3_21A</v>
      </c>
      <c r="H442" s="35" t="s">
        <v>1059</v>
      </c>
      <c r="J442" s="14">
        <f>J441</f>
        <v>10012</v>
      </c>
      <c r="K442" s="14" t="str">
        <f>K441</f>
        <v>G5</v>
      </c>
    </row>
    <row r="443" spans="1:13" x14ac:dyDescent="0.25">
      <c r="A443" s="9" t="s">
        <v>811</v>
      </c>
      <c r="B443" t="s">
        <v>812</v>
      </c>
      <c r="C443" t="s">
        <v>435</v>
      </c>
      <c r="D443" t="s">
        <v>145</v>
      </c>
      <c r="E443" t="s">
        <v>813</v>
      </c>
      <c r="H443" s="35" t="s">
        <v>1031</v>
      </c>
      <c r="J443">
        <v>10012</v>
      </c>
      <c r="K443" t="s">
        <v>695</v>
      </c>
      <c r="L443" t="s">
        <v>374</v>
      </c>
      <c r="M443" t="str">
        <f>$B444</f>
        <v>PU3-21B Drive</v>
      </c>
    </row>
    <row r="444" spans="1:13" x14ac:dyDescent="0.25">
      <c r="A444" s="9"/>
      <c r="B444" t="str">
        <f>A443&amp;" Drive"</f>
        <v>PU3-21B Drive</v>
      </c>
      <c r="C444" t="str">
        <f>A443</f>
        <v>PU3-21B</v>
      </c>
      <c r="D444" t="s">
        <v>819</v>
      </c>
      <c r="E444" t="str">
        <f>E443</f>
        <v>PU3_21B</v>
      </c>
      <c r="H444" s="35" t="s">
        <v>1059</v>
      </c>
      <c r="J444" s="14">
        <f>J443</f>
        <v>10012</v>
      </c>
      <c r="K444" s="14" t="str">
        <f>K443</f>
        <v>G5</v>
      </c>
    </row>
    <row r="445" spans="1:13" x14ac:dyDescent="0.25">
      <c r="A445" s="9" t="s">
        <v>1671</v>
      </c>
      <c r="B445" s="25" t="s">
        <v>1780</v>
      </c>
      <c r="C445" s="14" t="s">
        <v>1684</v>
      </c>
      <c r="D445" s="15" t="s">
        <v>33</v>
      </c>
      <c r="E445" t="s">
        <v>814</v>
      </c>
      <c r="H445" s="35" t="s">
        <v>1059</v>
      </c>
      <c r="J445">
        <v>10023</v>
      </c>
      <c r="K445" t="s">
        <v>425</v>
      </c>
      <c r="L445" s="25" t="s">
        <v>1782</v>
      </c>
      <c r="M445" s="25" t="s">
        <v>754</v>
      </c>
    </row>
    <row r="446" spans="1:13" x14ac:dyDescent="0.25">
      <c r="A446" s="30" t="s">
        <v>914</v>
      </c>
      <c r="B446" s="25" t="s">
        <v>915</v>
      </c>
      <c r="C446" t="s">
        <v>916</v>
      </c>
      <c r="D446" t="s">
        <v>1015</v>
      </c>
      <c r="E446" s="25"/>
      <c r="F446" s="25" t="s">
        <v>141</v>
      </c>
      <c r="G446" t="s">
        <v>914</v>
      </c>
      <c r="H446" s="35" t="s">
        <v>1059</v>
      </c>
      <c r="J446" s="27" t="s">
        <v>917</v>
      </c>
      <c r="L446" t="s">
        <v>918</v>
      </c>
      <c r="M446" s="25" t="s">
        <v>919</v>
      </c>
    </row>
    <row r="447" spans="1:13" x14ac:dyDescent="0.25">
      <c r="A447" s="30" t="s">
        <v>920</v>
      </c>
      <c r="B447" s="25" t="s">
        <v>921</v>
      </c>
      <c r="C447" t="s">
        <v>916</v>
      </c>
      <c r="D447" t="s">
        <v>1015</v>
      </c>
      <c r="F447" s="25" t="s">
        <v>141</v>
      </c>
      <c r="G447" t="s">
        <v>920</v>
      </c>
      <c r="H447" s="35" t="s">
        <v>1059</v>
      </c>
      <c r="J447" s="27" t="s">
        <v>917</v>
      </c>
      <c r="L447" t="s">
        <v>918</v>
      </c>
      <c r="M447" s="25" t="s">
        <v>919</v>
      </c>
    </row>
    <row r="448" spans="1:13" x14ac:dyDescent="0.25">
      <c r="A448" s="30" t="s">
        <v>922</v>
      </c>
      <c r="B448" s="25" t="s">
        <v>923</v>
      </c>
      <c r="C448" t="s">
        <v>916</v>
      </c>
      <c r="D448" t="s">
        <v>1015</v>
      </c>
      <c r="E448" s="25"/>
      <c r="F448" s="25" t="s">
        <v>141</v>
      </c>
      <c r="G448" t="s">
        <v>914</v>
      </c>
      <c r="H448" s="35" t="s">
        <v>1059</v>
      </c>
      <c r="J448" s="28">
        <v>10037</v>
      </c>
      <c r="L448" t="s">
        <v>918</v>
      </c>
      <c r="M448" t="s">
        <v>914</v>
      </c>
    </row>
    <row r="449" spans="1:13" x14ac:dyDescent="0.25">
      <c r="A449" s="30" t="s">
        <v>924</v>
      </c>
      <c r="B449" s="25" t="s">
        <v>925</v>
      </c>
      <c r="C449" t="s">
        <v>916</v>
      </c>
      <c r="D449" t="s">
        <v>1015</v>
      </c>
      <c r="F449" s="25" t="s">
        <v>141</v>
      </c>
      <c r="G449" t="s">
        <v>920</v>
      </c>
      <c r="H449" s="35" t="s">
        <v>1059</v>
      </c>
      <c r="J449" s="28">
        <v>10037</v>
      </c>
      <c r="L449" t="s">
        <v>918</v>
      </c>
      <c r="M449" t="s">
        <v>920</v>
      </c>
    </row>
    <row r="450" spans="1:13" x14ac:dyDescent="0.25">
      <c r="A450" s="30" t="s">
        <v>926</v>
      </c>
      <c r="B450" s="25" t="s">
        <v>927</v>
      </c>
      <c r="C450" t="s">
        <v>916</v>
      </c>
      <c r="D450" t="s">
        <v>928</v>
      </c>
      <c r="E450" s="25" t="s">
        <v>1130</v>
      </c>
      <c r="H450" s="35" t="s">
        <v>1253</v>
      </c>
      <c r="J450" s="28">
        <v>10037</v>
      </c>
      <c r="K450" t="s">
        <v>929</v>
      </c>
      <c r="L450" t="s">
        <v>918</v>
      </c>
      <c r="M450" t="s">
        <v>922</v>
      </c>
    </row>
    <row r="451" spans="1:13" x14ac:dyDescent="0.25">
      <c r="A451" s="30" t="s">
        <v>930</v>
      </c>
      <c r="B451" s="25" t="s">
        <v>927</v>
      </c>
      <c r="C451" t="s">
        <v>916</v>
      </c>
      <c r="D451" t="s">
        <v>928</v>
      </c>
      <c r="E451" s="25" t="s">
        <v>1131</v>
      </c>
      <c r="H451" s="35" t="s">
        <v>1255</v>
      </c>
      <c r="J451" s="28">
        <v>10037</v>
      </c>
      <c r="K451" t="s">
        <v>411</v>
      </c>
      <c r="L451" t="s">
        <v>918</v>
      </c>
      <c r="M451" t="s">
        <v>924</v>
      </c>
    </row>
    <row r="452" spans="1:13" x14ac:dyDescent="0.25">
      <c r="A452" s="30" t="s">
        <v>932</v>
      </c>
      <c r="B452" s="25" t="s">
        <v>933</v>
      </c>
      <c r="C452" s="25" t="s">
        <v>930</v>
      </c>
      <c r="D452" t="s">
        <v>867</v>
      </c>
      <c r="F452" s="25" t="s">
        <v>108</v>
      </c>
      <c r="G452" t="s">
        <v>932</v>
      </c>
      <c r="H452" s="35" t="s">
        <v>1059</v>
      </c>
      <c r="J452" s="28">
        <v>10037</v>
      </c>
      <c r="L452" t="s">
        <v>918</v>
      </c>
      <c r="M452" s="25" t="s">
        <v>930</v>
      </c>
    </row>
    <row r="453" spans="1:13" x14ac:dyDescent="0.25">
      <c r="A453" s="30" t="s">
        <v>934</v>
      </c>
      <c r="B453" s="25" t="s">
        <v>935</v>
      </c>
      <c r="C453" t="s">
        <v>930</v>
      </c>
      <c r="D453" t="s">
        <v>1015</v>
      </c>
      <c r="F453" s="25" t="s">
        <v>141</v>
      </c>
      <c r="G453" t="s">
        <v>934</v>
      </c>
      <c r="H453" s="35" t="s">
        <v>1059</v>
      </c>
      <c r="J453" s="28">
        <v>10037</v>
      </c>
      <c r="L453" t="s">
        <v>918</v>
      </c>
      <c r="M453" s="25" t="s">
        <v>930</v>
      </c>
    </row>
    <row r="454" spans="1:13" x14ac:dyDescent="0.25">
      <c r="A454" s="30" t="s">
        <v>936</v>
      </c>
      <c r="B454" s="25" t="s">
        <v>937</v>
      </c>
      <c r="C454" s="25" t="s">
        <v>926</v>
      </c>
      <c r="D454" t="s">
        <v>867</v>
      </c>
      <c r="F454" s="25" t="s">
        <v>108</v>
      </c>
      <c r="G454" t="s">
        <v>936</v>
      </c>
      <c r="H454" s="35" t="s">
        <v>1059</v>
      </c>
      <c r="J454" s="28">
        <v>10037</v>
      </c>
      <c r="L454" t="s">
        <v>918</v>
      </c>
      <c r="M454" s="25" t="s">
        <v>926</v>
      </c>
    </row>
    <row r="455" spans="1:13" x14ac:dyDescent="0.25">
      <c r="A455" s="30" t="s">
        <v>938</v>
      </c>
      <c r="B455" s="25" t="s">
        <v>939</v>
      </c>
      <c r="C455" s="25" t="s">
        <v>926</v>
      </c>
      <c r="D455" t="s">
        <v>1015</v>
      </c>
      <c r="F455" s="25" t="s">
        <v>141</v>
      </c>
      <c r="G455" t="s">
        <v>938</v>
      </c>
      <c r="H455" s="35" t="s">
        <v>1059</v>
      </c>
      <c r="J455" s="28">
        <v>10037</v>
      </c>
      <c r="L455" t="s">
        <v>918</v>
      </c>
      <c r="M455" s="25" t="s">
        <v>926</v>
      </c>
    </row>
    <row r="456" spans="1:13" x14ac:dyDescent="0.25">
      <c r="A456" s="30" t="s">
        <v>940</v>
      </c>
      <c r="B456" s="25" t="s">
        <v>941</v>
      </c>
      <c r="C456" t="s">
        <v>916</v>
      </c>
      <c r="D456" t="s">
        <v>942</v>
      </c>
      <c r="F456" s="25" t="s">
        <v>943</v>
      </c>
      <c r="G456" t="s">
        <v>940</v>
      </c>
      <c r="H456" s="35" t="s">
        <v>1059</v>
      </c>
      <c r="J456" s="28">
        <v>10037</v>
      </c>
      <c r="K456" s="25" t="s">
        <v>692</v>
      </c>
      <c r="L456" t="s">
        <v>918</v>
      </c>
      <c r="M456" s="25" t="s">
        <v>944</v>
      </c>
    </row>
    <row r="457" spans="1:13" x14ac:dyDescent="0.25">
      <c r="A457" s="30" t="s">
        <v>945</v>
      </c>
      <c r="B457" s="25" t="s">
        <v>946</v>
      </c>
      <c r="C457" t="s">
        <v>916</v>
      </c>
      <c r="D457" t="s">
        <v>1015</v>
      </c>
      <c r="F457" s="25" t="s">
        <v>947</v>
      </c>
      <c r="G457" t="s">
        <v>940</v>
      </c>
      <c r="H457" s="35" t="s">
        <v>1059</v>
      </c>
      <c r="J457" s="28">
        <v>10037</v>
      </c>
      <c r="L457" t="s">
        <v>918</v>
      </c>
      <c r="M457" t="s">
        <v>940</v>
      </c>
    </row>
    <row r="458" spans="1:13" x14ac:dyDescent="0.25">
      <c r="A458" s="30" t="s">
        <v>948</v>
      </c>
      <c r="B458" s="25" t="s">
        <v>949</v>
      </c>
      <c r="C458" t="s">
        <v>916</v>
      </c>
      <c r="D458" t="s">
        <v>1015</v>
      </c>
      <c r="F458" s="26" t="s">
        <v>141</v>
      </c>
      <c r="G458" t="s">
        <v>948</v>
      </c>
      <c r="H458" s="35" t="s">
        <v>1059</v>
      </c>
      <c r="J458" s="28">
        <v>10037</v>
      </c>
      <c r="L458" t="s">
        <v>918</v>
      </c>
      <c r="M458" t="s">
        <v>940</v>
      </c>
    </row>
    <row r="459" spans="1:13" x14ac:dyDescent="0.25">
      <c r="A459" s="30" t="s">
        <v>950</v>
      </c>
      <c r="B459" s="25" t="s">
        <v>951</v>
      </c>
      <c r="C459" t="s">
        <v>916</v>
      </c>
      <c r="D459" t="s">
        <v>942</v>
      </c>
      <c r="F459" s="25" t="s">
        <v>952</v>
      </c>
      <c r="G459" t="str">
        <f>A459</f>
        <v>SP-2065</v>
      </c>
      <c r="H459" s="35" t="s">
        <v>1059</v>
      </c>
      <c r="J459" s="28">
        <v>10037</v>
      </c>
      <c r="L459" t="s">
        <v>918</v>
      </c>
      <c r="M459" t="str">
        <f>A458</f>
        <v>V2026</v>
      </c>
    </row>
    <row r="460" spans="1:13" x14ac:dyDescent="0.25">
      <c r="A460" s="30" t="s">
        <v>953</v>
      </c>
      <c r="B460" s="25" t="s">
        <v>954</v>
      </c>
      <c r="C460" t="s">
        <v>916</v>
      </c>
      <c r="D460" t="s">
        <v>942</v>
      </c>
      <c r="F460" s="25" t="s">
        <v>952</v>
      </c>
      <c r="G460" t="str">
        <f>A460</f>
        <v>SP-2066</v>
      </c>
      <c r="H460" s="35" t="s">
        <v>1059</v>
      </c>
      <c r="J460" s="28">
        <v>10037</v>
      </c>
      <c r="L460" t="s">
        <v>918</v>
      </c>
      <c r="M460" t="str">
        <f>A459</f>
        <v>SP-2065</v>
      </c>
    </row>
    <row r="461" spans="1:13" x14ac:dyDescent="0.25">
      <c r="A461" s="30" t="s">
        <v>955</v>
      </c>
      <c r="B461" s="25" t="s">
        <v>956</v>
      </c>
      <c r="C461" t="s">
        <v>957</v>
      </c>
      <c r="D461" t="s">
        <v>958</v>
      </c>
      <c r="H461" s="35" t="s">
        <v>1252</v>
      </c>
      <c r="J461" s="28">
        <v>11509</v>
      </c>
      <c r="L461" t="s">
        <v>918</v>
      </c>
    </row>
    <row r="462" spans="1:13" x14ac:dyDescent="0.25">
      <c r="A462" s="30" t="s">
        <v>959</v>
      </c>
      <c r="B462" s="25" t="s">
        <v>960</v>
      </c>
      <c r="C462" t="s">
        <v>957</v>
      </c>
      <c r="D462" t="s">
        <v>958</v>
      </c>
      <c r="H462" s="35" t="s">
        <v>1251</v>
      </c>
      <c r="J462" s="28">
        <v>11509</v>
      </c>
      <c r="L462" t="s">
        <v>918</v>
      </c>
    </row>
    <row r="463" spans="1:13" x14ac:dyDescent="0.25">
      <c r="A463" s="30" t="s">
        <v>961</v>
      </c>
      <c r="B463" s="25" t="s">
        <v>962</v>
      </c>
      <c r="C463" t="s">
        <v>957</v>
      </c>
      <c r="D463" t="s">
        <v>958</v>
      </c>
      <c r="H463" s="35" t="s">
        <v>1250</v>
      </c>
      <c r="J463" s="28">
        <v>11509</v>
      </c>
      <c r="L463" t="s">
        <v>918</v>
      </c>
    </row>
    <row r="464" spans="1:13" x14ac:dyDescent="0.25">
      <c r="A464" s="30" t="s">
        <v>963</v>
      </c>
      <c r="B464" s="25" t="s">
        <v>964</v>
      </c>
      <c r="C464" t="s">
        <v>957</v>
      </c>
      <c r="D464" t="s">
        <v>965</v>
      </c>
      <c r="H464" s="35" t="s">
        <v>1245</v>
      </c>
      <c r="J464" s="28">
        <v>11509</v>
      </c>
      <c r="L464" t="s">
        <v>1134</v>
      </c>
      <c r="M464" s="39" t="s">
        <v>1135</v>
      </c>
    </row>
    <row r="465" spans="1:15" x14ac:dyDescent="0.25">
      <c r="A465" s="30" t="s">
        <v>966</v>
      </c>
      <c r="B465" s="25" t="s">
        <v>967</v>
      </c>
      <c r="C465" t="s">
        <v>955</v>
      </c>
      <c r="D465" t="s">
        <v>1015</v>
      </c>
      <c r="F465" t="s">
        <v>968</v>
      </c>
      <c r="G465" t="str">
        <f>A465</f>
        <v>V0352</v>
      </c>
      <c r="H465" s="35" t="s">
        <v>1059</v>
      </c>
      <c r="J465" s="28">
        <v>11509</v>
      </c>
      <c r="L465" t="s">
        <v>918</v>
      </c>
      <c r="M465" t="s">
        <v>955</v>
      </c>
    </row>
    <row r="466" spans="1:15" x14ac:dyDescent="0.25">
      <c r="A466" s="30" t="s">
        <v>969</v>
      </c>
      <c r="B466" s="25" t="s">
        <v>970</v>
      </c>
      <c r="C466" t="s">
        <v>957</v>
      </c>
      <c r="D466" t="s">
        <v>971</v>
      </c>
      <c r="H466" s="35" t="s">
        <v>1254</v>
      </c>
      <c r="J466" s="28">
        <v>11509</v>
      </c>
      <c r="L466" t="s">
        <v>918</v>
      </c>
      <c r="M466" t="s">
        <v>972</v>
      </c>
    </row>
    <row r="467" spans="1:15" x14ac:dyDescent="0.25">
      <c r="A467" s="30" t="s">
        <v>973</v>
      </c>
      <c r="B467" s="25" t="s">
        <v>974</v>
      </c>
      <c r="C467" t="s">
        <v>957</v>
      </c>
      <c r="D467" t="s">
        <v>971</v>
      </c>
      <c r="H467" s="35" t="s">
        <v>1248</v>
      </c>
      <c r="J467" s="28">
        <v>11509</v>
      </c>
      <c r="L467" t="s">
        <v>918</v>
      </c>
      <c r="M467" t="s">
        <v>975</v>
      </c>
    </row>
    <row r="468" spans="1:15" x14ac:dyDescent="0.25">
      <c r="A468" s="30" t="s">
        <v>972</v>
      </c>
      <c r="B468" s="25" t="s">
        <v>976</v>
      </c>
      <c r="C468" t="s">
        <v>969</v>
      </c>
      <c r="D468" t="s">
        <v>977</v>
      </c>
      <c r="F468" t="s">
        <v>314</v>
      </c>
      <c r="H468" s="35" t="s">
        <v>1059</v>
      </c>
      <c r="J468" s="28">
        <v>11509</v>
      </c>
      <c r="L468" t="s">
        <v>918</v>
      </c>
      <c r="M468" t="s">
        <v>978</v>
      </c>
    </row>
    <row r="469" spans="1:15" x14ac:dyDescent="0.25">
      <c r="A469" s="30" t="s">
        <v>975</v>
      </c>
      <c r="B469" s="25" t="s">
        <v>979</v>
      </c>
      <c r="C469" t="s">
        <v>973</v>
      </c>
      <c r="D469" t="s">
        <v>977</v>
      </c>
      <c r="F469" t="s">
        <v>314</v>
      </c>
      <c r="H469" s="35" t="s">
        <v>1059</v>
      </c>
      <c r="J469" s="28">
        <v>11509</v>
      </c>
      <c r="L469" t="s">
        <v>918</v>
      </c>
      <c r="M469" t="s">
        <v>978</v>
      </c>
    </row>
    <row r="470" spans="1:15" x14ac:dyDescent="0.25">
      <c r="A470" s="30" t="s">
        <v>980</v>
      </c>
      <c r="B470" s="25" t="s">
        <v>981</v>
      </c>
      <c r="C470" t="s">
        <v>961</v>
      </c>
      <c r="D470" t="s">
        <v>1015</v>
      </c>
      <c r="F470" t="s">
        <v>968</v>
      </c>
      <c r="G470" t="str">
        <f>A470</f>
        <v>V0798</v>
      </c>
      <c r="H470" s="35" t="s">
        <v>1059</v>
      </c>
      <c r="J470" s="28">
        <v>11509</v>
      </c>
      <c r="L470" t="s">
        <v>918</v>
      </c>
      <c r="M470" t="s">
        <v>961</v>
      </c>
    </row>
    <row r="471" spans="1:15" x14ac:dyDescent="0.25">
      <c r="A471" s="30" t="s">
        <v>982</v>
      </c>
      <c r="B471" s="25" t="s">
        <v>983</v>
      </c>
      <c r="C471" t="s">
        <v>959</v>
      </c>
      <c r="D471" t="s">
        <v>1015</v>
      </c>
      <c r="F471" t="s">
        <v>968</v>
      </c>
      <c r="G471" t="str">
        <f>A471</f>
        <v>V0797</v>
      </c>
      <c r="H471" s="35" t="s">
        <v>1059</v>
      </c>
      <c r="J471" s="28">
        <v>11509</v>
      </c>
      <c r="L471" t="s">
        <v>918</v>
      </c>
      <c r="M471" t="s">
        <v>959</v>
      </c>
    </row>
    <row r="472" spans="1:15" x14ac:dyDescent="0.25">
      <c r="A472" s="30" t="s">
        <v>919</v>
      </c>
      <c r="B472" s="25" t="s">
        <v>984</v>
      </c>
      <c r="C472" t="s">
        <v>957</v>
      </c>
      <c r="D472" t="s">
        <v>942</v>
      </c>
      <c r="F472" t="s">
        <v>943</v>
      </c>
      <c r="G472" t="s">
        <v>919</v>
      </c>
      <c r="H472" s="35" t="s">
        <v>1059</v>
      </c>
      <c r="J472" s="28">
        <v>11509</v>
      </c>
      <c r="L472" t="s">
        <v>918</v>
      </c>
      <c r="M472" t="s">
        <v>985</v>
      </c>
      <c r="N472" s="25" t="s">
        <v>67</v>
      </c>
      <c r="O472" t="s">
        <v>986</v>
      </c>
    </row>
    <row r="473" spans="1:15" x14ac:dyDescent="0.25">
      <c r="A473" s="30" t="s">
        <v>987</v>
      </c>
      <c r="B473" s="25" t="s">
        <v>988</v>
      </c>
      <c r="C473" t="s">
        <v>957</v>
      </c>
      <c r="D473" s="25" t="s">
        <v>977</v>
      </c>
      <c r="F473" s="29" t="s">
        <v>314</v>
      </c>
      <c r="G473" s="29" t="s">
        <v>987</v>
      </c>
      <c r="H473" s="35" t="s">
        <v>1059</v>
      </c>
      <c r="I473" s="29"/>
      <c r="J473" s="27" t="s">
        <v>989</v>
      </c>
      <c r="L473" t="s">
        <v>918</v>
      </c>
      <c r="M473" s="29" t="s">
        <v>919</v>
      </c>
    </row>
    <row r="474" spans="1:15" x14ac:dyDescent="0.25">
      <c r="A474" s="30" t="s">
        <v>986</v>
      </c>
      <c r="B474" s="25" t="s">
        <v>990</v>
      </c>
      <c r="C474" t="s">
        <v>957</v>
      </c>
      <c r="D474" s="25" t="s">
        <v>1016</v>
      </c>
      <c r="E474" s="25" t="s">
        <v>1132</v>
      </c>
      <c r="H474" s="35" t="s">
        <v>1249</v>
      </c>
      <c r="J474" s="27" t="s">
        <v>989</v>
      </c>
      <c r="L474" t="s">
        <v>918</v>
      </c>
      <c r="M474" s="29" t="s">
        <v>987</v>
      </c>
      <c r="N474" s="29"/>
      <c r="O474" s="25"/>
    </row>
    <row r="475" spans="1:15" x14ac:dyDescent="0.25">
      <c r="A475" s="25" t="s">
        <v>1060</v>
      </c>
      <c r="B475" s="25" t="s">
        <v>1061</v>
      </c>
      <c r="C475" s="25" t="s">
        <v>334</v>
      </c>
      <c r="D475" s="25" t="s">
        <v>1082</v>
      </c>
      <c r="E475" s="25" t="s">
        <v>1068</v>
      </c>
      <c r="H475" s="35" t="s">
        <v>1059</v>
      </c>
      <c r="J475">
        <v>10026</v>
      </c>
      <c r="K475" s="25" t="s">
        <v>369</v>
      </c>
    </row>
    <row r="476" spans="1:15" x14ac:dyDescent="0.25">
      <c r="A476" s="11" t="s">
        <v>1063</v>
      </c>
      <c r="B476" s="25" t="s">
        <v>1064</v>
      </c>
      <c r="C476" s="25" t="s">
        <v>334</v>
      </c>
      <c r="D476" s="25" t="s">
        <v>1129</v>
      </c>
      <c r="E476" t="str">
        <f t="shared" ref="E476" si="84">SUBSTITUTE(SUBSTITUTE(A476,"-","_"),".","_")</f>
        <v>AG4_38A</v>
      </c>
      <c r="H476" s="35" t="s">
        <v>1059</v>
      </c>
      <c r="J476">
        <v>10026</v>
      </c>
      <c r="K476" s="25" t="s">
        <v>369</v>
      </c>
    </row>
    <row r="477" spans="1:15" x14ac:dyDescent="0.25">
      <c r="A477" s="25" t="s">
        <v>1065</v>
      </c>
      <c r="B477" s="25" t="s">
        <v>1066</v>
      </c>
      <c r="C477" s="25" t="s">
        <v>334</v>
      </c>
      <c r="D477" s="25" t="s">
        <v>1067</v>
      </c>
      <c r="E477" s="25" t="s">
        <v>1069</v>
      </c>
      <c r="H477" s="35" t="s">
        <v>1059</v>
      </c>
      <c r="J477">
        <v>10026</v>
      </c>
      <c r="K477" s="25" t="s">
        <v>369</v>
      </c>
    </row>
    <row r="478" spans="1:15" x14ac:dyDescent="0.25">
      <c r="A478" s="25" t="s">
        <v>1070</v>
      </c>
      <c r="B478" s="25" t="s">
        <v>1071</v>
      </c>
      <c r="C478" s="25" t="s">
        <v>1840</v>
      </c>
      <c r="D478" s="25" t="s">
        <v>1073</v>
      </c>
      <c r="F478" s="25" t="s">
        <v>1072</v>
      </c>
      <c r="G478" s="25" t="s">
        <v>1070</v>
      </c>
      <c r="H478" s="35" t="s">
        <v>1059</v>
      </c>
      <c r="J478">
        <v>10031</v>
      </c>
      <c r="K478" s="25" t="s">
        <v>366</v>
      </c>
      <c r="L478" s="25" t="s">
        <v>54</v>
      </c>
      <c r="M478" s="25" t="s">
        <v>714</v>
      </c>
    </row>
    <row r="479" spans="1:15" x14ac:dyDescent="0.25">
      <c r="A479" s="25" t="s">
        <v>1076</v>
      </c>
      <c r="B479" s="25" t="s">
        <v>1077</v>
      </c>
      <c r="C479" s="25" t="s">
        <v>31</v>
      </c>
      <c r="D479" s="25" t="s">
        <v>1082</v>
      </c>
      <c r="E479" s="25" t="s">
        <v>1078</v>
      </c>
      <c r="H479" s="35" t="s">
        <v>1059</v>
      </c>
      <c r="J479">
        <v>10022</v>
      </c>
      <c r="K479" s="25" t="s">
        <v>367</v>
      </c>
    </row>
    <row r="480" spans="1:15" x14ac:dyDescent="0.25">
      <c r="A480" s="25" t="s">
        <v>1079</v>
      </c>
      <c r="B480" s="25" t="s">
        <v>1081</v>
      </c>
      <c r="C480" s="25" t="s">
        <v>92</v>
      </c>
      <c r="D480" s="25" t="s">
        <v>992</v>
      </c>
      <c r="E480" s="25" t="s">
        <v>1084</v>
      </c>
      <c r="H480" s="35" t="s">
        <v>1059</v>
      </c>
    </row>
    <row r="481" spans="1:26" x14ac:dyDescent="0.25">
      <c r="B481" s="25" t="s">
        <v>1281</v>
      </c>
      <c r="C481" t="s">
        <v>381</v>
      </c>
      <c r="D481" t="s">
        <v>1287</v>
      </c>
      <c r="H481" s="35" t="s">
        <v>1059</v>
      </c>
      <c r="I481">
        <v>40</v>
      </c>
      <c r="J481">
        <v>10013</v>
      </c>
      <c r="K481" t="s">
        <v>443</v>
      </c>
      <c r="L481" s="25" t="s">
        <v>370</v>
      </c>
      <c r="M481" s="25" t="s">
        <v>1157</v>
      </c>
      <c r="N481" s="25" t="s">
        <v>67</v>
      </c>
      <c r="O481" s="25" t="s">
        <v>722</v>
      </c>
      <c r="V481" s="25"/>
      <c r="X481" s="40" t="s">
        <v>1415</v>
      </c>
      <c r="Y481" s="25"/>
      <c r="Z481" s="25"/>
    </row>
    <row r="482" spans="1:26" x14ac:dyDescent="0.25">
      <c r="B482" s="25" t="s">
        <v>1282</v>
      </c>
      <c r="C482" t="s">
        <v>381</v>
      </c>
      <c r="D482" t="s">
        <v>1287</v>
      </c>
      <c r="H482" s="35" t="s">
        <v>1059</v>
      </c>
      <c r="I482">
        <v>41</v>
      </c>
      <c r="J482">
        <v>10013</v>
      </c>
      <c r="K482" t="s">
        <v>443</v>
      </c>
      <c r="L482" s="25" t="s">
        <v>370</v>
      </c>
      <c r="M482" s="25" t="s">
        <v>1158</v>
      </c>
      <c r="N482" s="25" t="s">
        <v>67</v>
      </c>
      <c r="O482" s="25" t="s">
        <v>723</v>
      </c>
      <c r="V482" s="25"/>
      <c r="X482" s="40" t="s">
        <v>1415</v>
      </c>
      <c r="Y482" s="25"/>
      <c r="Z482" s="25"/>
    </row>
    <row r="483" spans="1:26" x14ac:dyDescent="0.25">
      <c r="B483" s="25" t="s">
        <v>1283</v>
      </c>
      <c r="C483" s="25" t="s">
        <v>412</v>
      </c>
      <c r="D483" t="s">
        <v>1287</v>
      </c>
      <c r="H483" s="35" t="s">
        <v>1059</v>
      </c>
      <c r="I483">
        <v>42</v>
      </c>
      <c r="J483">
        <v>10013</v>
      </c>
      <c r="K483" t="s">
        <v>443</v>
      </c>
      <c r="L483" s="25" t="s">
        <v>370</v>
      </c>
      <c r="M483" s="25" t="s">
        <v>1159</v>
      </c>
      <c r="N483" s="25" t="s">
        <v>67</v>
      </c>
      <c r="O483" s="25" t="s">
        <v>724</v>
      </c>
      <c r="V483" s="25"/>
      <c r="X483" s="40" t="s">
        <v>1416</v>
      </c>
      <c r="Y483" s="25"/>
      <c r="Z483" s="25"/>
    </row>
    <row r="484" spans="1:26" x14ac:dyDescent="0.25">
      <c r="B484" s="25" t="s">
        <v>1284</v>
      </c>
      <c r="C484" s="25" t="s">
        <v>412</v>
      </c>
      <c r="D484" t="s">
        <v>1287</v>
      </c>
      <c r="H484" s="35" t="s">
        <v>1059</v>
      </c>
      <c r="I484">
        <v>43</v>
      </c>
      <c r="J484">
        <v>10013</v>
      </c>
      <c r="K484" t="s">
        <v>443</v>
      </c>
      <c r="L484" s="25" t="s">
        <v>370</v>
      </c>
      <c r="M484" s="25" t="s">
        <v>1160</v>
      </c>
      <c r="N484" s="25" t="s">
        <v>67</v>
      </c>
      <c r="O484" s="25" t="s">
        <v>725</v>
      </c>
      <c r="V484" s="25"/>
      <c r="X484" s="40" t="s">
        <v>1416</v>
      </c>
      <c r="Y484" s="25"/>
      <c r="Z484" s="25"/>
    </row>
    <row r="485" spans="1:26" x14ac:dyDescent="0.25">
      <c r="B485" s="25" t="s">
        <v>1285</v>
      </c>
      <c r="C485" s="25" t="s">
        <v>353</v>
      </c>
      <c r="D485" t="s">
        <v>1287</v>
      </c>
      <c r="H485" s="35" t="s">
        <v>1059</v>
      </c>
      <c r="I485">
        <v>44</v>
      </c>
      <c r="J485">
        <v>10013</v>
      </c>
      <c r="K485" t="s">
        <v>443</v>
      </c>
      <c r="L485" s="25" t="s">
        <v>370</v>
      </c>
      <c r="M485" s="25" t="s">
        <v>1161</v>
      </c>
      <c r="N485" s="25" t="s">
        <v>67</v>
      </c>
      <c r="O485" s="25" t="s">
        <v>126</v>
      </c>
      <c r="V485" s="25"/>
      <c r="X485" s="40" t="s">
        <v>1417</v>
      </c>
      <c r="Y485" s="25"/>
      <c r="Z485" s="25"/>
    </row>
    <row r="486" spans="1:26" x14ac:dyDescent="0.25">
      <c r="B486" s="25" t="s">
        <v>1286</v>
      </c>
      <c r="C486" s="25" t="s">
        <v>353</v>
      </c>
      <c r="D486" t="s">
        <v>1287</v>
      </c>
      <c r="H486" s="35" t="s">
        <v>1059</v>
      </c>
      <c r="I486">
        <v>45</v>
      </c>
      <c r="J486">
        <v>10013</v>
      </c>
      <c r="K486" t="s">
        <v>443</v>
      </c>
      <c r="L486" s="25" t="s">
        <v>370</v>
      </c>
      <c r="M486" s="25" t="s">
        <v>1162</v>
      </c>
      <c r="N486" s="25" t="s">
        <v>67</v>
      </c>
      <c r="O486" s="25" t="s">
        <v>726</v>
      </c>
      <c r="V486" s="25"/>
      <c r="X486" s="40" t="s">
        <v>1417</v>
      </c>
      <c r="Y486" s="25"/>
      <c r="Z486" s="25"/>
    </row>
    <row r="487" spans="1:26" x14ac:dyDescent="0.25">
      <c r="A487" s="25" t="s">
        <v>1165</v>
      </c>
      <c r="B487" s="25" t="s">
        <v>1164</v>
      </c>
      <c r="C487" s="25" t="s">
        <v>1173</v>
      </c>
      <c r="D487" s="25" t="s">
        <v>1267</v>
      </c>
      <c r="E487" s="25" t="s">
        <v>1376</v>
      </c>
      <c r="H487" s="35" t="s">
        <v>1059</v>
      </c>
      <c r="J487">
        <v>10015</v>
      </c>
      <c r="K487" s="25" t="s">
        <v>444</v>
      </c>
      <c r="L487" s="25" t="s">
        <v>1599</v>
      </c>
      <c r="M487" s="25" t="s">
        <v>1168</v>
      </c>
    </row>
    <row r="488" spans="1:26" x14ac:dyDescent="0.25">
      <c r="A488" s="25" t="s">
        <v>1166</v>
      </c>
      <c r="B488" s="25" t="s">
        <v>1167</v>
      </c>
      <c r="C488" s="25" t="s">
        <v>1173</v>
      </c>
      <c r="D488" s="25" t="s">
        <v>33</v>
      </c>
      <c r="H488" s="35" t="s">
        <v>1059</v>
      </c>
      <c r="J488">
        <v>10015</v>
      </c>
      <c r="K488" s="25" t="s">
        <v>444</v>
      </c>
      <c r="L488" s="25" t="s">
        <v>918</v>
      </c>
      <c r="M488" s="25" t="s">
        <v>1399</v>
      </c>
      <c r="N488" s="25" t="s">
        <v>1602</v>
      </c>
      <c r="O488" s="25" t="s">
        <v>1403</v>
      </c>
    </row>
    <row r="489" spans="1:26" x14ac:dyDescent="0.25">
      <c r="A489" s="25" t="s">
        <v>1168</v>
      </c>
      <c r="B489" s="25" t="s">
        <v>1169</v>
      </c>
      <c r="C489" s="25" t="s">
        <v>1173</v>
      </c>
      <c r="D489" s="25" t="s">
        <v>145</v>
      </c>
      <c r="E489" s="25" t="s">
        <v>1170</v>
      </c>
      <c r="H489" s="35" t="s">
        <v>1059</v>
      </c>
      <c r="J489">
        <v>10015</v>
      </c>
      <c r="K489" s="25" t="s">
        <v>665</v>
      </c>
      <c r="L489" s="25" t="s">
        <v>1599</v>
      </c>
      <c r="M489" s="25" t="s">
        <v>1166</v>
      </c>
    </row>
    <row r="490" spans="1:26" x14ac:dyDescent="0.25">
      <c r="A490" s="9"/>
      <c r="B490" t="str">
        <f>A489&amp;" Drive"</f>
        <v>PU3-27A Drive</v>
      </c>
      <c r="C490" t="str">
        <f>A489</f>
        <v>PU3-27A</v>
      </c>
      <c r="D490" s="25" t="s">
        <v>819</v>
      </c>
      <c r="E490" s="25" t="s">
        <v>1170</v>
      </c>
      <c r="H490" s="35" t="s">
        <v>1059</v>
      </c>
      <c r="J490" s="14">
        <f>J489</f>
        <v>10015</v>
      </c>
      <c r="K490" s="14" t="s">
        <v>665</v>
      </c>
      <c r="V490" t="s">
        <v>886</v>
      </c>
      <c r="W490">
        <v>0</v>
      </c>
    </row>
    <row r="491" spans="1:26" x14ac:dyDescent="0.25">
      <c r="A491" s="25" t="s">
        <v>1171</v>
      </c>
      <c r="B491" s="25" t="s">
        <v>1172</v>
      </c>
      <c r="C491" s="25" t="s">
        <v>1173</v>
      </c>
      <c r="D491" s="25" t="s">
        <v>1385</v>
      </c>
      <c r="E491" s="25" t="s">
        <v>1381</v>
      </c>
      <c r="H491" s="35" t="s">
        <v>1059</v>
      </c>
      <c r="I491">
        <v>7</v>
      </c>
      <c r="J491">
        <v>10015</v>
      </c>
      <c r="K491" s="25" t="s">
        <v>369</v>
      </c>
      <c r="L491" s="25" t="s">
        <v>1599</v>
      </c>
      <c r="M491" s="25" t="s">
        <v>1179</v>
      </c>
      <c r="N491" s="25" t="s">
        <v>67</v>
      </c>
      <c r="O491" s="25" t="s">
        <v>1378</v>
      </c>
    </row>
    <row r="492" spans="1:26" x14ac:dyDescent="0.25">
      <c r="A492" s="11" t="s">
        <v>1174</v>
      </c>
      <c r="B492" s="25" t="s">
        <v>1176</v>
      </c>
      <c r="C492" s="25" t="s">
        <v>1173</v>
      </c>
      <c r="D492" s="25" t="s">
        <v>1943</v>
      </c>
      <c r="E492" t="str">
        <f t="shared" ref="E492" si="85">SUBSTITUTE(SUBSTITUTE(A492,"-","_"),".","_")</f>
        <v>SE3_25A</v>
      </c>
      <c r="H492" s="35" t="s">
        <v>1059</v>
      </c>
      <c r="J492" s="14">
        <v>10026</v>
      </c>
      <c r="K492" s="14" t="s">
        <v>727</v>
      </c>
      <c r="L492" t="s">
        <v>1601</v>
      </c>
      <c r="M492" t="s">
        <v>331</v>
      </c>
      <c r="N492" t="s">
        <v>67</v>
      </c>
      <c r="O492" t="str">
        <f>$B493</f>
        <v>SE3-25A Drive</v>
      </c>
    </row>
    <row r="493" spans="1:26" x14ac:dyDescent="0.25">
      <c r="A493" s="11"/>
      <c r="B493" t="str">
        <f>A492&amp;" Drive"</f>
        <v>SE3-25A Drive</v>
      </c>
      <c r="C493" t="str">
        <f>A492</f>
        <v>SE3-25A</v>
      </c>
      <c r="D493" s="25" t="s">
        <v>820</v>
      </c>
      <c r="E493" t="str">
        <f>E492</f>
        <v>SE3_25A</v>
      </c>
      <c r="H493" s="35" t="s">
        <v>1059</v>
      </c>
      <c r="J493" s="14">
        <v>10026</v>
      </c>
      <c r="K493" s="14" t="s">
        <v>727</v>
      </c>
    </row>
    <row r="494" spans="1:26" x14ac:dyDescent="0.25">
      <c r="A494" s="11" t="s">
        <v>1175</v>
      </c>
      <c r="B494" s="25" t="s">
        <v>1177</v>
      </c>
      <c r="C494" s="25" t="s">
        <v>1173</v>
      </c>
      <c r="D494" s="25" t="s">
        <v>1943</v>
      </c>
      <c r="E494" t="str">
        <f t="shared" ref="E494" si="86">SUBSTITUTE(SUBSTITUTE(A494,"-","_"),".","_")</f>
        <v>SE3_25B</v>
      </c>
      <c r="H494" s="35" t="s">
        <v>1059</v>
      </c>
      <c r="J494" s="14">
        <v>10026</v>
      </c>
      <c r="K494" s="14" t="s">
        <v>727</v>
      </c>
      <c r="L494" t="s">
        <v>1601</v>
      </c>
      <c r="M494" t="s">
        <v>331</v>
      </c>
      <c r="N494" t="s">
        <v>67</v>
      </c>
      <c r="O494" t="str">
        <f>$B495</f>
        <v>SE3-25B Drive</v>
      </c>
      <c r="P494" s="25" t="s">
        <v>20</v>
      </c>
      <c r="Q494" s="25" t="s">
        <v>1174</v>
      </c>
    </row>
    <row r="495" spans="1:26" x14ac:dyDescent="0.25">
      <c r="A495" s="11"/>
      <c r="B495" t="str">
        <f>A494&amp;" Drive"</f>
        <v>SE3-25B Drive</v>
      </c>
      <c r="C495" t="str">
        <f>A494</f>
        <v>SE3-25B</v>
      </c>
      <c r="D495" s="25" t="s">
        <v>820</v>
      </c>
      <c r="E495" t="str">
        <f>E494</f>
        <v>SE3_25B</v>
      </c>
      <c r="H495" s="35" t="s">
        <v>1059</v>
      </c>
      <c r="J495" s="14">
        <v>10026</v>
      </c>
      <c r="K495" s="14" t="s">
        <v>727</v>
      </c>
      <c r="L495" s="25" t="s">
        <v>20</v>
      </c>
      <c r="M495" s="25" t="s">
        <v>1178</v>
      </c>
    </row>
    <row r="496" spans="1:26" x14ac:dyDescent="0.25">
      <c r="A496" s="10" t="s">
        <v>1274</v>
      </c>
      <c r="B496" s="25" t="s">
        <v>1368</v>
      </c>
      <c r="C496" s="25" t="s">
        <v>1360</v>
      </c>
      <c r="D496" t="s">
        <v>1018</v>
      </c>
      <c r="F496" t="s">
        <v>121</v>
      </c>
      <c r="G496" t="str">
        <f>A496</f>
        <v>V2228</v>
      </c>
      <c r="H496" s="35" t="s">
        <v>1059</v>
      </c>
      <c r="L496" t="s">
        <v>370</v>
      </c>
      <c r="M496" t="s">
        <v>122</v>
      </c>
    </row>
    <row r="497" spans="1:19" x14ac:dyDescent="0.25">
      <c r="A497" s="10" t="s">
        <v>1276</v>
      </c>
      <c r="B497" s="25" t="s">
        <v>1369</v>
      </c>
      <c r="C497" s="25" t="s">
        <v>1365</v>
      </c>
      <c r="D497" t="s">
        <v>1018</v>
      </c>
      <c r="F497" t="s">
        <v>121</v>
      </c>
      <c r="G497" t="str">
        <f t="shared" ref="G497:G499" si="87">A497</f>
        <v>V2253</v>
      </c>
      <c r="H497" s="35" t="s">
        <v>1059</v>
      </c>
      <c r="L497" t="s">
        <v>370</v>
      </c>
      <c r="M497" t="s">
        <v>122</v>
      </c>
    </row>
    <row r="498" spans="1:19" x14ac:dyDescent="0.25">
      <c r="A498" s="10" t="s">
        <v>1275</v>
      </c>
      <c r="B498" s="25" t="s">
        <v>1370</v>
      </c>
      <c r="C498" s="25" t="s">
        <v>1361</v>
      </c>
      <c r="D498" t="s">
        <v>1018</v>
      </c>
      <c r="F498" t="s">
        <v>121</v>
      </c>
      <c r="G498" t="str">
        <f t="shared" si="87"/>
        <v>V2226</v>
      </c>
      <c r="H498" s="35" t="s">
        <v>1059</v>
      </c>
      <c r="L498" t="s">
        <v>370</v>
      </c>
      <c r="M498" t="s">
        <v>122</v>
      </c>
    </row>
    <row r="499" spans="1:19" x14ac:dyDescent="0.25">
      <c r="A499" s="10" t="s">
        <v>1277</v>
      </c>
      <c r="B499" s="25" t="s">
        <v>1371</v>
      </c>
      <c r="C499" s="25" t="s">
        <v>1362</v>
      </c>
      <c r="D499" t="s">
        <v>1018</v>
      </c>
      <c r="F499" t="s">
        <v>121</v>
      </c>
      <c r="G499" t="str">
        <f t="shared" si="87"/>
        <v>V2256</v>
      </c>
      <c r="H499" s="35" t="s">
        <v>1059</v>
      </c>
      <c r="L499" t="s">
        <v>370</v>
      </c>
      <c r="M499" t="s">
        <v>122</v>
      </c>
    </row>
    <row r="500" spans="1:19" x14ac:dyDescent="0.25">
      <c r="A500" t="s">
        <v>1324</v>
      </c>
      <c r="B500" t="s">
        <v>1327</v>
      </c>
      <c r="C500" t="s">
        <v>1328</v>
      </c>
      <c r="D500" t="s">
        <v>41</v>
      </c>
      <c r="E500" t="str">
        <f t="shared" ref="E500:E528" si="88">SUBSTITUTE(SUBSTITUTE(A500,"-","_"),".","_")</f>
        <v>CY3_50A</v>
      </c>
      <c r="J500">
        <v>10020</v>
      </c>
    </row>
    <row r="501" spans="1:19" x14ac:dyDescent="0.25">
      <c r="A501" t="s">
        <v>1288</v>
      </c>
      <c r="B501" t="s">
        <v>1291</v>
      </c>
      <c r="C501" t="s">
        <v>1329</v>
      </c>
      <c r="D501" t="s">
        <v>41</v>
      </c>
      <c r="E501" t="str">
        <f t="shared" ref="E501" si="89">SUBSTITUTE(SUBSTITUTE(A501,"-","_"),".","_")</f>
        <v>CY3_50C</v>
      </c>
      <c r="J501">
        <v>10020</v>
      </c>
    </row>
    <row r="502" spans="1:19" x14ac:dyDescent="0.25">
      <c r="A502" t="s">
        <v>1290</v>
      </c>
      <c r="B502" t="s">
        <v>1292</v>
      </c>
      <c r="C502" t="s">
        <v>1329</v>
      </c>
      <c r="D502" t="s">
        <v>74</v>
      </c>
      <c r="E502" t="str">
        <f t="shared" si="88"/>
        <v>BX3_50C2</v>
      </c>
      <c r="J502">
        <v>10020</v>
      </c>
      <c r="L502" t="s">
        <v>1602</v>
      </c>
      <c r="M502" t="s">
        <v>1288</v>
      </c>
    </row>
    <row r="503" spans="1:19" x14ac:dyDescent="0.25">
      <c r="A503" t="s">
        <v>1289</v>
      </c>
      <c r="B503" t="s">
        <v>1293</v>
      </c>
      <c r="C503" t="s">
        <v>1328</v>
      </c>
      <c r="D503" t="s">
        <v>74</v>
      </c>
      <c r="E503" t="str">
        <f t="shared" si="88"/>
        <v>BX3_50A2</v>
      </c>
      <c r="J503">
        <v>10020</v>
      </c>
      <c r="L503" t="s">
        <v>1602</v>
      </c>
      <c r="M503" t="s">
        <v>1324</v>
      </c>
    </row>
    <row r="504" spans="1:19" x14ac:dyDescent="0.25">
      <c r="A504" t="s">
        <v>1294</v>
      </c>
      <c r="B504" t="s">
        <v>1297</v>
      </c>
      <c r="C504" t="s">
        <v>1329</v>
      </c>
      <c r="D504" t="s">
        <v>74</v>
      </c>
      <c r="E504" t="str">
        <f t="shared" si="88"/>
        <v>BX3_50C1</v>
      </c>
      <c r="J504">
        <v>10020</v>
      </c>
    </row>
    <row r="505" spans="1:19" x14ac:dyDescent="0.25">
      <c r="A505" t="s">
        <v>1295</v>
      </c>
      <c r="B505" t="s">
        <v>1296</v>
      </c>
      <c r="C505" t="s">
        <v>1328</v>
      </c>
      <c r="D505" t="s">
        <v>74</v>
      </c>
      <c r="E505" t="str">
        <f t="shared" si="88"/>
        <v>BX3_50A1</v>
      </c>
      <c r="J505">
        <v>10020</v>
      </c>
      <c r="L505" t="s">
        <v>1602</v>
      </c>
      <c r="M505" t="s">
        <v>1324</v>
      </c>
    </row>
    <row r="506" spans="1:19" x14ac:dyDescent="0.25">
      <c r="A506" t="s">
        <v>1299</v>
      </c>
      <c r="B506" t="s">
        <v>1300</v>
      </c>
      <c r="C506" t="s">
        <v>1288</v>
      </c>
      <c r="D506" t="s">
        <v>1298</v>
      </c>
      <c r="E506" t="str">
        <f t="shared" si="88"/>
        <v>PIC3_50C_1</v>
      </c>
      <c r="J506">
        <v>10020</v>
      </c>
    </row>
    <row r="507" spans="1:19" x14ac:dyDescent="0.25">
      <c r="A507" t="s">
        <v>1301</v>
      </c>
      <c r="B507" t="s">
        <v>1302</v>
      </c>
      <c r="C507" t="s">
        <v>1329</v>
      </c>
      <c r="E507" t="str">
        <f t="shared" ref="E507" si="90">SUBSTITUTE(SUBSTITUTE(A507,"-","_"),".","_")</f>
        <v>SI3_51C</v>
      </c>
      <c r="J507">
        <v>10020</v>
      </c>
      <c r="L507" t="s">
        <v>1602</v>
      </c>
      <c r="M507" t="s">
        <v>1294</v>
      </c>
    </row>
    <row r="508" spans="1:19" x14ac:dyDescent="0.25">
      <c r="A508" t="s">
        <v>1325</v>
      </c>
      <c r="B508" t="s">
        <v>1326</v>
      </c>
      <c r="C508" t="s">
        <v>1328</v>
      </c>
      <c r="E508" t="str">
        <f t="shared" si="88"/>
        <v>SI3_51A</v>
      </c>
      <c r="J508">
        <v>10020</v>
      </c>
      <c r="L508" t="s">
        <v>1602</v>
      </c>
      <c r="M508" t="s">
        <v>1295</v>
      </c>
    </row>
    <row r="509" spans="1:19" x14ac:dyDescent="0.25">
      <c r="A509" t="s">
        <v>1303</v>
      </c>
      <c r="B509" t="s">
        <v>1304</v>
      </c>
      <c r="C509" t="s">
        <v>1330</v>
      </c>
      <c r="D509" t="s">
        <v>829</v>
      </c>
      <c r="E509" t="str">
        <f t="shared" si="88"/>
        <v>SN3_52</v>
      </c>
      <c r="J509">
        <v>10020</v>
      </c>
      <c r="L509" t="s">
        <v>54</v>
      </c>
      <c r="M509" t="s">
        <v>1321</v>
      </c>
      <c r="N509" t="s">
        <v>1602</v>
      </c>
      <c r="O509" t="s">
        <v>1337</v>
      </c>
      <c r="P509" t="s">
        <v>67</v>
      </c>
      <c r="Q509" t="str">
        <f>B510</f>
        <v>SN3-52 Drive</v>
      </c>
      <c r="R509" t="s">
        <v>374</v>
      </c>
      <c r="S509" t="str">
        <f>B510</f>
        <v>SN3-52 Drive</v>
      </c>
    </row>
    <row r="510" spans="1:19" x14ac:dyDescent="0.25">
      <c r="A510" s="41"/>
      <c r="B510" t="str">
        <f>A509&amp;" Drive"</f>
        <v>SN3-52 Drive</v>
      </c>
      <c r="C510" t="str">
        <f>A509</f>
        <v>SN3-52</v>
      </c>
      <c r="D510" s="25" t="s">
        <v>819</v>
      </c>
      <c r="E510" t="str">
        <f>E509</f>
        <v>SN3_52</v>
      </c>
      <c r="H510" s="35" t="s">
        <v>1059</v>
      </c>
      <c r="J510">
        <v>10020</v>
      </c>
      <c r="K510" s="14"/>
    </row>
    <row r="511" spans="1:19" x14ac:dyDescent="0.25">
      <c r="A511" t="s">
        <v>1305</v>
      </c>
      <c r="B511" t="s">
        <v>1306</v>
      </c>
      <c r="C511" t="s">
        <v>1330</v>
      </c>
      <c r="D511" t="s">
        <v>829</v>
      </c>
      <c r="E511" t="str">
        <f t="shared" si="88"/>
        <v>SN3_51</v>
      </c>
      <c r="J511">
        <v>10020</v>
      </c>
      <c r="L511" t="s">
        <v>54</v>
      </c>
      <c r="M511" t="s">
        <v>1317</v>
      </c>
      <c r="N511" t="s">
        <v>1602</v>
      </c>
      <c r="O511" t="s">
        <v>1359</v>
      </c>
      <c r="P511" t="s">
        <v>67</v>
      </c>
      <c r="Q511" t="str">
        <f>B512</f>
        <v>SN3-51 Drive</v>
      </c>
      <c r="R511" t="s">
        <v>374</v>
      </c>
      <c r="S511" t="str">
        <f>B512</f>
        <v>SN3-51 Drive</v>
      </c>
    </row>
    <row r="512" spans="1:19" x14ac:dyDescent="0.25">
      <c r="A512" s="41"/>
      <c r="B512" t="str">
        <f>A511&amp;" Drive"</f>
        <v>SN3-51 Drive</v>
      </c>
      <c r="C512" t="str">
        <f>A511</f>
        <v>SN3-51</v>
      </c>
      <c r="D512" s="25" t="s">
        <v>819</v>
      </c>
      <c r="E512" t="str">
        <f>E511</f>
        <v>SN3_51</v>
      </c>
      <c r="H512" s="35" t="s">
        <v>1059</v>
      </c>
      <c r="J512">
        <v>10020</v>
      </c>
      <c r="K512" s="14"/>
    </row>
    <row r="513" spans="1:19" x14ac:dyDescent="0.25">
      <c r="A513" t="s">
        <v>1307</v>
      </c>
      <c r="B513" t="s">
        <v>1309</v>
      </c>
      <c r="C513" t="s">
        <v>1329</v>
      </c>
      <c r="D513" t="s">
        <v>1335</v>
      </c>
      <c r="E513" t="str">
        <f t="shared" si="88"/>
        <v>TK3_48C</v>
      </c>
      <c r="J513">
        <v>10020</v>
      </c>
      <c r="L513" t="s">
        <v>67</v>
      </c>
      <c r="M513" t="s">
        <v>1332</v>
      </c>
    </row>
    <row r="514" spans="1:19" x14ac:dyDescent="0.25">
      <c r="A514" t="s">
        <v>1308</v>
      </c>
      <c r="B514" t="s">
        <v>1310</v>
      </c>
      <c r="C514" t="s">
        <v>1330</v>
      </c>
      <c r="D514" t="s">
        <v>1335</v>
      </c>
      <c r="E514" t="str">
        <f t="shared" si="88"/>
        <v>TK3_56</v>
      </c>
      <c r="J514">
        <v>10020</v>
      </c>
      <c r="L514" t="s">
        <v>67</v>
      </c>
      <c r="M514" t="s">
        <v>1333</v>
      </c>
      <c r="N514" t="s">
        <v>1602</v>
      </c>
      <c r="O514" t="s">
        <v>1322</v>
      </c>
    </row>
    <row r="515" spans="1:19" x14ac:dyDescent="0.25">
      <c r="A515" t="s">
        <v>1311</v>
      </c>
      <c r="B515" t="s">
        <v>1314</v>
      </c>
      <c r="C515" t="s">
        <v>1329</v>
      </c>
      <c r="D515" t="s">
        <v>145</v>
      </c>
      <c r="E515" t="str">
        <f t="shared" si="88"/>
        <v>PU3_57C</v>
      </c>
      <c r="J515">
        <v>10020</v>
      </c>
      <c r="L515" t="s">
        <v>1602</v>
      </c>
      <c r="M515" t="s">
        <v>1343</v>
      </c>
      <c r="N515" t="s">
        <v>54</v>
      </c>
      <c r="O515" t="s">
        <v>1348</v>
      </c>
      <c r="P515" t="s">
        <v>67</v>
      </c>
      <c r="Q515" t="str">
        <f>B516</f>
        <v>PU3-57C Drive</v>
      </c>
      <c r="R515" t="s">
        <v>374</v>
      </c>
      <c r="S515" t="str">
        <f>B516</f>
        <v>PU3-57C Drive</v>
      </c>
    </row>
    <row r="516" spans="1:19" x14ac:dyDescent="0.25">
      <c r="A516" s="41"/>
      <c r="B516" t="str">
        <f>A515&amp;" Drive"</f>
        <v>PU3-57C Drive</v>
      </c>
      <c r="C516" t="str">
        <f>A515</f>
        <v>PU3-57C</v>
      </c>
      <c r="D516" s="25" t="s">
        <v>819</v>
      </c>
      <c r="E516" t="str">
        <f>E515</f>
        <v>PU3_57C</v>
      </c>
      <c r="H516" s="35" t="s">
        <v>1059</v>
      </c>
      <c r="J516">
        <v>10020</v>
      </c>
      <c r="K516" s="14"/>
    </row>
    <row r="517" spans="1:19" x14ac:dyDescent="0.25">
      <c r="A517" t="s">
        <v>1312</v>
      </c>
      <c r="B517" t="s">
        <v>1313</v>
      </c>
      <c r="C517" t="s">
        <v>1328</v>
      </c>
      <c r="D517" t="s">
        <v>145</v>
      </c>
      <c r="E517" t="str">
        <f t="shared" si="88"/>
        <v>PU3_57A</v>
      </c>
      <c r="J517">
        <v>10020</v>
      </c>
      <c r="L517" t="s">
        <v>1602</v>
      </c>
      <c r="M517" t="s">
        <v>1342</v>
      </c>
      <c r="N517" t="s">
        <v>54</v>
      </c>
      <c r="O517" t="s">
        <v>1349</v>
      </c>
      <c r="P517" t="s">
        <v>67</v>
      </c>
      <c r="Q517" t="str">
        <f>B518</f>
        <v>PU3-57A Drive</v>
      </c>
      <c r="R517" t="s">
        <v>374</v>
      </c>
      <c r="S517" t="str">
        <f>B518</f>
        <v>PU3-57A Drive</v>
      </c>
    </row>
    <row r="518" spans="1:19" x14ac:dyDescent="0.25">
      <c r="A518" s="41"/>
      <c r="B518" t="str">
        <f>A517&amp;" Drive"</f>
        <v>PU3-57A Drive</v>
      </c>
      <c r="C518" t="str">
        <f>A517</f>
        <v>PU3-57A</v>
      </c>
      <c r="D518" s="25" t="s">
        <v>819</v>
      </c>
      <c r="E518" t="str">
        <f>E517</f>
        <v>PU3_57A</v>
      </c>
      <c r="H518" s="35" t="s">
        <v>1059</v>
      </c>
      <c r="J518">
        <v>10020</v>
      </c>
      <c r="K518" s="14"/>
    </row>
    <row r="519" spans="1:19" x14ac:dyDescent="0.25">
      <c r="A519" t="s">
        <v>1315</v>
      </c>
      <c r="B519" t="s">
        <v>1316</v>
      </c>
      <c r="C519" t="s">
        <v>1329</v>
      </c>
      <c r="D519" t="s">
        <v>830</v>
      </c>
      <c r="E519" t="str">
        <f t="shared" si="88"/>
        <v>FB3_48C</v>
      </c>
      <c r="J519">
        <v>10020</v>
      </c>
    </row>
    <row r="520" spans="1:19" x14ac:dyDescent="0.25">
      <c r="A520" t="s">
        <v>1317</v>
      </c>
      <c r="B520" t="s">
        <v>1318</v>
      </c>
      <c r="C520" t="s">
        <v>1305</v>
      </c>
      <c r="D520" s="25" t="s">
        <v>1843</v>
      </c>
      <c r="E520" t="str">
        <f t="shared" si="88"/>
        <v>V0574</v>
      </c>
      <c r="F520" t="s">
        <v>1319</v>
      </c>
      <c r="J520">
        <v>10020</v>
      </c>
      <c r="L520" t="s">
        <v>54</v>
      </c>
      <c r="M520" t="s">
        <v>14</v>
      </c>
    </row>
    <row r="521" spans="1:19" x14ac:dyDescent="0.25">
      <c r="A521" t="s">
        <v>1321</v>
      </c>
      <c r="B521" t="s">
        <v>1320</v>
      </c>
      <c r="C521" t="s">
        <v>1303</v>
      </c>
      <c r="D521" s="25" t="s">
        <v>1844</v>
      </c>
      <c r="E521" t="s">
        <v>1321</v>
      </c>
      <c r="F521" t="s">
        <v>314</v>
      </c>
      <c r="J521">
        <v>10020</v>
      </c>
      <c r="L521" t="s">
        <v>54</v>
      </c>
      <c r="M521" t="s">
        <v>14</v>
      </c>
    </row>
    <row r="522" spans="1:19" x14ac:dyDescent="0.25">
      <c r="A522" t="s">
        <v>1322</v>
      </c>
      <c r="B522" t="s">
        <v>1323</v>
      </c>
      <c r="C522" t="s">
        <v>1330</v>
      </c>
      <c r="E522" t="str">
        <f t="shared" si="88"/>
        <v>SN3_56</v>
      </c>
      <c r="J522">
        <v>10020</v>
      </c>
      <c r="L522" t="s">
        <v>1602</v>
      </c>
      <c r="M522" t="s">
        <v>1336</v>
      </c>
    </row>
    <row r="523" spans="1:19" x14ac:dyDescent="0.25">
      <c r="A523" t="s">
        <v>1332</v>
      </c>
      <c r="B523" t="s">
        <v>1331</v>
      </c>
      <c r="C523" t="s">
        <v>1307</v>
      </c>
      <c r="D523" t="s">
        <v>778</v>
      </c>
      <c r="E523" t="str">
        <f t="shared" si="88"/>
        <v>LIC3_48C_1</v>
      </c>
      <c r="J523">
        <v>10020</v>
      </c>
      <c r="L523" t="s">
        <v>1602</v>
      </c>
      <c r="M523" t="s">
        <v>1307</v>
      </c>
    </row>
    <row r="524" spans="1:19" x14ac:dyDescent="0.25">
      <c r="A524" t="s">
        <v>1333</v>
      </c>
      <c r="B524" t="s">
        <v>1334</v>
      </c>
      <c r="C524" t="s">
        <v>1308</v>
      </c>
      <c r="D524" t="s">
        <v>778</v>
      </c>
      <c r="E524" t="s">
        <v>1373</v>
      </c>
      <c r="J524">
        <v>10020</v>
      </c>
      <c r="L524" t="s">
        <v>1602</v>
      </c>
      <c r="M524" t="s">
        <v>1308</v>
      </c>
    </row>
    <row r="525" spans="1:19" x14ac:dyDescent="0.25">
      <c r="A525" t="s">
        <v>1338</v>
      </c>
      <c r="B525" t="s">
        <v>1339</v>
      </c>
      <c r="C525" t="s">
        <v>1328</v>
      </c>
      <c r="D525" t="s">
        <v>1137</v>
      </c>
      <c r="E525" t="str">
        <f t="shared" si="88"/>
        <v>DIC3_56A_1</v>
      </c>
      <c r="J525">
        <v>10020</v>
      </c>
      <c r="L525" t="s">
        <v>71</v>
      </c>
      <c r="M525" t="s">
        <v>1356</v>
      </c>
    </row>
    <row r="526" spans="1:19" x14ac:dyDescent="0.25">
      <c r="A526" t="s">
        <v>1352</v>
      </c>
      <c r="B526" t="s">
        <v>1340</v>
      </c>
      <c r="C526" t="s">
        <v>1329</v>
      </c>
      <c r="D526" t="s">
        <v>1137</v>
      </c>
      <c r="E526" t="str">
        <f t="shared" si="88"/>
        <v>DIC3_56C_1</v>
      </c>
      <c r="J526">
        <v>10020</v>
      </c>
      <c r="L526" t="s">
        <v>71</v>
      </c>
      <c r="M526" t="s">
        <v>1355</v>
      </c>
    </row>
    <row r="527" spans="1:19" x14ac:dyDescent="0.25">
      <c r="A527" t="s">
        <v>1342</v>
      </c>
      <c r="B527" t="s">
        <v>1341</v>
      </c>
      <c r="C527" t="s">
        <v>1328</v>
      </c>
      <c r="D527" t="s">
        <v>866</v>
      </c>
      <c r="E527" t="str">
        <f t="shared" si="88"/>
        <v>FV3_57A_1</v>
      </c>
      <c r="F527" t="s">
        <v>161</v>
      </c>
      <c r="G527" t="s">
        <v>1345</v>
      </c>
      <c r="J527">
        <v>10020</v>
      </c>
      <c r="L527" t="s">
        <v>1602</v>
      </c>
      <c r="M527" t="s">
        <v>1342</v>
      </c>
    </row>
    <row r="528" spans="1:19" x14ac:dyDescent="0.25">
      <c r="A528" t="s">
        <v>1343</v>
      </c>
      <c r="B528" t="s">
        <v>1344</v>
      </c>
      <c r="C528" t="s">
        <v>1329</v>
      </c>
      <c r="D528" t="s">
        <v>866</v>
      </c>
      <c r="E528" t="str">
        <f t="shared" si="88"/>
        <v>FV3_57C_1</v>
      </c>
      <c r="F528" t="s">
        <v>1347</v>
      </c>
      <c r="G528" t="s">
        <v>1346</v>
      </c>
      <c r="J528">
        <v>10020</v>
      </c>
      <c r="L528" t="s">
        <v>1602</v>
      </c>
      <c r="M528" t="s">
        <v>1343</v>
      </c>
    </row>
    <row r="529" spans="1:17" x14ac:dyDescent="0.25">
      <c r="A529" t="s">
        <v>1348</v>
      </c>
      <c r="B529" t="s">
        <v>1350</v>
      </c>
      <c r="C529" t="s">
        <v>1328</v>
      </c>
      <c r="D529" t="s">
        <v>864</v>
      </c>
      <c r="E529" t="str">
        <f t="shared" ref="E529:E532" si="91">SUBSTITUTE(SUBSTITUTE(A529,"-","_"),".","_")</f>
        <v>DCV3_56A_1</v>
      </c>
      <c r="F529" t="s">
        <v>98</v>
      </c>
      <c r="G529" t="s">
        <v>1353</v>
      </c>
      <c r="J529">
        <v>10020</v>
      </c>
      <c r="L529" t="s">
        <v>100</v>
      </c>
      <c r="M529" t="s">
        <v>1338</v>
      </c>
      <c r="N529" t="s">
        <v>54</v>
      </c>
      <c r="O529" t="s">
        <v>14</v>
      </c>
      <c r="P529" t="s">
        <v>71</v>
      </c>
      <c r="Q529" t="s">
        <v>1338</v>
      </c>
    </row>
    <row r="530" spans="1:17" x14ac:dyDescent="0.25">
      <c r="A530" t="s">
        <v>1349</v>
      </c>
      <c r="B530" t="s">
        <v>1351</v>
      </c>
      <c r="C530" t="s">
        <v>1329</v>
      </c>
      <c r="D530" t="s">
        <v>864</v>
      </c>
      <c r="E530" t="str">
        <f t="shared" si="91"/>
        <v>DCV3_56C_1</v>
      </c>
      <c r="F530" t="s">
        <v>98</v>
      </c>
      <c r="G530" t="s">
        <v>1354</v>
      </c>
      <c r="J530">
        <v>10020</v>
      </c>
      <c r="L530" t="s">
        <v>100</v>
      </c>
      <c r="M530" t="s">
        <v>1352</v>
      </c>
      <c r="N530" t="s">
        <v>54</v>
      </c>
      <c r="O530" t="s">
        <v>14</v>
      </c>
      <c r="P530" t="s">
        <v>71</v>
      </c>
      <c r="Q530" t="s">
        <v>1352</v>
      </c>
    </row>
    <row r="531" spans="1:17" x14ac:dyDescent="0.25">
      <c r="A531" t="s">
        <v>1356</v>
      </c>
      <c r="B531" t="s">
        <v>1357</v>
      </c>
      <c r="C531" t="s">
        <v>1328</v>
      </c>
      <c r="D531" t="s">
        <v>868</v>
      </c>
      <c r="E531" t="str">
        <f t="shared" si="91"/>
        <v>DT3_56A_1</v>
      </c>
      <c r="J531">
        <v>10020</v>
      </c>
      <c r="L531" t="s">
        <v>1602</v>
      </c>
      <c r="M531" t="s">
        <v>1312</v>
      </c>
    </row>
    <row r="532" spans="1:17" x14ac:dyDescent="0.25">
      <c r="A532" t="s">
        <v>1355</v>
      </c>
      <c r="B532" t="s">
        <v>1358</v>
      </c>
      <c r="C532" t="s">
        <v>1329</v>
      </c>
      <c r="D532" t="s">
        <v>868</v>
      </c>
      <c r="E532" t="str">
        <f t="shared" si="91"/>
        <v>DT3_56C_1</v>
      </c>
      <c r="J532">
        <v>10020</v>
      </c>
      <c r="L532" t="s">
        <v>1602</v>
      </c>
      <c r="M532" t="s">
        <v>1311</v>
      </c>
    </row>
    <row r="533" spans="1:17" x14ac:dyDescent="0.25">
      <c r="A533" t="s">
        <v>1377</v>
      </c>
      <c r="B533" s="25" t="s">
        <v>1382</v>
      </c>
      <c r="C533" s="25" t="s">
        <v>1171</v>
      </c>
      <c r="D533" s="25" t="s">
        <v>519</v>
      </c>
      <c r="E533" s="25" t="s">
        <v>1383</v>
      </c>
      <c r="J533">
        <v>10020</v>
      </c>
      <c r="L533" s="25" t="s">
        <v>1156</v>
      </c>
      <c r="M533" s="25" t="s">
        <v>1171</v>
      </c>
    </row>
    <row r="534" spans="1:17" x14ac:dyDescent="0.25">
      <c r="A534" s="25" t="s">
        <v>1378</v>
      </c>
      <c r="B534" s="25" t="s">
        <v>1379</v>
      </c>
      <c r="C534" s="25" t="s">
        <v>1171</v>
      </c>
      <c r="D534" s="25" t="s">
        <v>1380</v>
      </c>
      <c r="E534" s="25" t="s">
        <v>1381</v>
      </c>
      <c r="J534">
        <v>10020</v>
      </c>
      <c r="L534" s="25" t="s">
        <v>1156</v>
      </c>
      <c r="M534" s="25" t="s">
        <v>1171</v>
      </c>
    </row>
    <row r="535" spans="1:17" x14ac:dyDescent="0.25">
      <c r="A535" s="25" t="s">
        <v>1390</v>
      </c>
      <c r="B535" t="s">
        <v>1391</v>
      </c>
      <c r="C535" t="s">
        <v>1173</v>
      </c>
      <c r="D535" t="s">
        <v>865</v>
      </c>
      <c r="E535" t="s">
        <v>1392</v>
      </c>
      <c r="F535" t="s">
        <v>1393</v>
      </c>
      <c r="G535" t="s">
        <v>1394</v>
      </c>
      <c r="J535">
        <v>10015</v>
      </c>
      <c r="L535" t="s">
        <v>1602</v>
      </c>
      <c r="M535" t="s">
        <v>1175</v>
      </c>
      <c r="N535" t="s">
        <v>918</v>
      </c>
      <c r="O535" t="s">
        <v>945</v>
      </c>
    </row>
    <row r="536" spans="1:17" x14ac:dyDescent="0.25">
      <c r="A536" t="s">
        <v>1395</v>
      </c>
      <c r="B536" t="s">
        <v>1396</v>
      </c>
      <c r="C536" t="s">
        <v>1173</v>
      </c>
      <c r="D536" t="s">
        <v>865</v>
      </c>
      <c r="E536" t="s">
        <v>1397</v>
      </c>
      <c r="F536" t="s">
        <v>1393</v>
      </c>
      <c r="G536" t="s">
        <v>1398</v>
      </c>
      <c r="J536">
        <v>10015</v>
      </c>
      <c r="L536" t="s">
        <v>1602</v>
      </c>
      <c r="M536" t="s">
        <v>1175</v>
      </c>
      <c r="N536" t="s">
        <v>918</v>
      </c>
      <c r="O536" t="s">
        <v>945</v>
      </c>
    </row>
    <row r="537" spans="1:17" x14ac:dyDescent="0.25">
      <c r="A537" s="25" t="s">
        <v>1399</v>
      </c>
      <c r="B537" s="25" t="s">
        <v>1400</v>
      </c>
      <c r="C537" s="25" t="s">
        <v>1166</v>
      </c>
      <c r="D537" s="25" t="s">
        <v>867</v>
      </c>
      <c r="E537" t="str">
        <f t="shared" ref="E537:E581" si="92">SUBSTITUTE(SUBSTITUTE(A537,"-","_"),".","_")</f>
        <v>V0746</v>
      </c>
      <c r="F537" s="25" t="s">
        <v>108</v>
      </c>
      <c r="G537" s="25" t="s">
        <v>1399</v>
      </c>
      <c r="J537">
        <v>10015</v>
      </c>
      <c r="L537" s="25" t="s">
        <v>918</v>
      </c>
      <c r="M537" s="25" t="s">
        <v>945</v>
      </c>
    </row>
    <row r="538" spans="1:17" x14ac:dyDescent="0.25">
      <c r="A538" t="s">
        <v>1446</v>
      </c>
      <c r="B538" t="s">
        <v>1842</v>
      </c>
      <c r="C538" s="25" t="s">
        <v>1709</v>
      </c>
      <c r="D538" t="s">
        <v>1986</v>
      </c>
      <c r="E538" t="str">
        <f t="shared" si="92"/>
        <v>CV1_47</v>
      </c>
      <c r="J538">
        <v>10006</v>
      </c>
      <c r="L538" t="s">
        <v>67</v>
      </c>
      <c r="M538" t="s">
        <v>1989</v>
      </c>
      <c r="N538" t="s">
        <v>374</v>
      </c>
      <c r="O538" t="s">
        <v>1999</v>
      </c>
    </row>
    <row r="539" spans="1:17" x14ac:dyDescent="0.25">
      <c r="A539" s="41"/>
      <c r="B539" s="25" t="str">
        <f>A538&amp;" Drive"</f>
        <v>CV1-47 Drive</v>
      </c>
      <c r="C539" t="str">
        <f>A538</f>
        <v>CV1-47</v>
      </c>
      <c r="D539" t="s">
        <v>820</v>
      </c>
      <c r="E539" t="str">
        <f>E538</f>
        <v>CV1_47</v>
      </c>
      <c r="H539" s="35" t="s">
        <v>1059</v>
      </c>
      <c r="J539">
        <v>10006</v>
      </c>
    </row>
    <row r="540" spans="1:17" x14ac:dyDescent="0.25">
      <c r="A540" s="25" t="str">
        <f>"ZS"&amp;MID(A538,3,4)&amp;".1"</f>
        <v>ZS1-47.1</v>
      </c>
      <c r="B540" s="25" t="s">
        <v>1990</v>
      </c>
      <c r="C540" s="14" t="str">
        <f>C539</f>
        <v>CV1-47</v>
      </c>
      <c r="D540" s="25" t="s">
        <v>1676</v>
      </c>
      <c r="E540" s="25" t="str">
        <f>SUBSTITUTE(SUBSTITUTE(C540,"-","_"),".","_")&amp;"_Alm_DriftHeadOWS"</f>
        <v>CV1_47_Alm_DriftHeadOWS</v>
      </c>
      <c r="J540">
        <v>10006</v>
      </c>
      <c r="K540" s="25" t="s">
        <v>392</v>
      </c>
      <c r="L540" s="25" t="s">
        <v>1156</v>
      </c>
      <c r="M540" s="14" t="str">
        <f>C540</f>
        <v>CV1-47</v>
      </c>
    </row>
    <row r="541" spans="1:17" x14ac:dyDescent="0.25">
      <c r="A541" s="25" t="str">
        <f>"ZS"&amp;MID(A538,3,4)&amp;".2"</f>
        <v>ZS1-47.2</v>
      </c>
      <c r="B541" s="25" t="s">
        <v>1991</v>
      </c>
      <c r="C541" s="14" t="str">
        <f>C540</f>
        <v>CV1-47</v>
      </c>
      <c r="D541" s="25" t="s">
        <v>1676</v>
      </c>
      <c r="E541" s="25" t="str">
        <f>SUBSTITUTE(SUBSTITUTE(C541,"-","_"),".","_")&amp;"_Alm_DriftHeadWS"</f>
        <v>CV1_47_Alm_DriftHeadWS</v>
      </c>
      <c r="J541">
        <v>10006</v>
      </c>
      <c r="K541" s="25" t="s">
        <v>392</v>
      </c>
      <c r="L541" s="25" t="s">
        <v>1156</v>
      </c>
      <c r="M541" s="14" t="str">
        <f>C541</f>
        <v>CV1-47</v>
      </c>
    </row>
    <row r="542" spans="1:17" x14ac:dyDescent="0.25">
      <c r="A542" s="25" t="str">
        <f>"ZS"&amp;MID(A540,3,4)&amp;".3"</f>
        <v>ZS1-47.3</v>
      </c>
      <c r="B542" s="25" t="s">
        <v>1992</v>
      </c>
      <c r="C542" s="14" t="str">
        <f>C541</f>
        <v>CV1-47</v>
      </c>
      <c r="D542" s="25" t="s">
        <v>1676</v>
      </c>
      <c r="E542" s="25" t="str">
        <f>SUBSTITUTE(SUBSTITUTE(C542,"-","_"),".","_")&amp;"_Alm_DriftTailOWS"</f>
        <v>CV1_47_Alm_DriftTailOWS</v>
      </c>
      <c r="J542">
        <v>10006</v>
      </c>
      <c r="K542" s="25" t="s">
        <v>392</v>
      </c>
      <c r="L542" s="25" t="s">
        <v>1156</v>
      </c>
      <c r="M542" s="14" t="str">
        <f>C542</f>
        <v>CV1-47</v>
      </c>
    </row>
    <row r="543" spans="1:17" x14ac:dyDescent="0.25">
      <c r="A543" s="25" t="str">
        <f>"ZS"&amp;MID(A540,3,4)&amp;".4"</f>
        <v>ZS1-47.4</v>
      </c>
      <c r="B543" s="25" t="s">
        <v>1993</v>
      </c>
      <c r="C543" s="14" t="str">
        <f>C542</f>
        <v>CV1-47</v>
      </c>
      <c r="D543" s="25" t="s">
        <v>1676</v>
      </c>
      <c r="E543" s="25" t="str">
        <f>SUBSTITUTE(SUBSTITUTE(C543,"-","_"),".","_")&amp;"_Alm_DriftTailWS"</f>
        <v>CV1_47_Alm_DriftTailWS</v>
      </c>
      <c r="J543">
        <v>10006</v>
      </c>
      <c r="K543" s="25" t="s">
        <v>392</v>
      </c>
      <c r="L543" s="25" t="s">
        <v>1156</v>
      </c>
      <c r="M543" s="14" t="str">
        <f>C543</f>
        <v>CV1-47</v>
      </c>
    </row>
    <row r="544" spans="1:17" x14ac:dyDescent="0.25">
      <c r="A544" s="25" t="s">
        <v>1988</v>
      </c>
      <c r="B544" s="25" t="s">
        <v>1987</v>
      </c>
      <c r="C544" s="14" t="str">
        <f>C543</f>
        <v>CV1-47</v>
      </c>
      <c r="D544" s="25" t="s">
        <v>1698</v>
      </c>
      <c r="E544" t="str">
        <f t="shared" ref="E544" si="93">SUBSTITUTE(SUBSTITUTE(A544,"-","_"),".","_")</f>
        <v>WT1_47</v>
      </c>
      <c r="J544">
        <v>10006</v>
      </c>
      <c r="L544" s="25"/>
      <c r="M544" s="25"/>
    </row>
    <row r="545" spans="1:17" x14ac:dyDescent="0.25">
      <c r="A545" s="25" t="s">
        <v>1445</v>
      </c>
      <c r="B545" s="25" t="s">
        <v>1492</v>
      </c>
      <c r="C545" s="14" t="s">
        <v>535</v>
      </c>
      <c r="D545" t="s">
        <v>1469</v>
      </c>
      <c r="E545" t="str">
        <f t="shared" si="92"/>
        <v>CV4_46</v>
      </c>
      <c r="L545" t="s">
        <v>1604</v>
      </c>
      <c r="M545" t="s">
        <v>532</v>
      </c>
      <c r="N545" t="s">
        <v>67</v>
      </c>
      <c r="O545" t="s">
        <v>2023</v>
      </c>
      <c r="P545" t="s">
        <v>374</v>
      </c>
      <c r="Q545" t="s">
        <v>2023</v>
      </c>
    </row>
    <row r="546" spans="1:17" x14ac:dyDescent="0.25">
      <c r="A546" s="41"/>
      <c r="B546" s="25" t="str">
        <f>A545&amp;" Drive"</f>
        <v>CV4-46 Drive</v>
      </c>
      <c r="C546" t="str">
        <f>A545</f>
        <v>CV4-46</v>
      </c>
      <c r="D546" t="s">
        <v>2022</v>
      </c>
      <c r="E546" t="str">
        <f>E545</f>
        <v>CV4_46</v>
      </c>
      <c r="H546" s="35" t="s">
        <v>1059</v>
      </c>
      <c r="J546">
        <f>J545</f>
        <v>0</v>
      </c>
      <c r="K546">
        <f>K545</f>
        <v>0</v>
      </c>
    </row>
    <row r="547" spans="1:17" x14ac:dyDescent="0.25">
      <c r="A547" s="25" t="s">
        <v>1845</v>
      </c>
      <c r="B547" s="25" t="s">
        <v>1846</v>
      </c>
      <c r="C547" s="14" t="s">
        <v>1445</v>
      </c>
      <c r="D547" s="25" t="s">
        <v>1676</v>
      </c>
      <c r="E547" s="25" t="str">
        <f>SUBSTITUTE(SUBSTITUTE(A545,"-","_"),".","_")&amp;"_Alm_DriftOWS"</f>
        <v>CV4_46_Alm_DriftOWS</v>
      </c>
      <c r="J547">
        <v>10026</v>
      </c>
      <c r="K547" s="25" t="s">
        <v>392</v>
      </c>
      <c r="L547" s="25" t="s">
        <v>1156</v>
      </c>
      <c r="M547" s="25" t="s">
        <v>1445</v>
      </c>
    </row>
    <row r="548" spans="1:17" x14ac:dyDescent="0.25">
      <c r="A548" s="25" t="s">
        <v>1847</v>
      </c>
      <c r="B548" s="25" t="s">
        <v>1848</v>
      </c>
      <c r="C548" s="14" t="s">
        <v>1445</v>
      </c>
      <c r="D548" s="25" t="s">
        <v>1676</v>
      </c>
      <c r="E548" s="25" t="str">
        <f>SUBSTITUTE(SUBSTITUTE(A545,"-","_"),".","_")&amp;"_Alm_DriftWS"</f>
        <v>CV4_46_Alm_DriftWS</v>
      </c>
      <c r="J548">
        <v>10026</v>
      </c>
      <c r="K548" s="25" t="s">
        <v>392</v>
      </c>
      <c r="L548" s="25" t="s">
        <v>1156</v>
      </c>
      <c r="M548" s="25" t="s">
        <v>1445</v>
      </c>
    </row>
    <row r="549" spans="1:17" x14ac:dyDescent="0.25">
      <c r="A549" s="25" t="s">
        <v>1849</v>
      </c>
      <c r="B549" s="25" t="s">
        <v>1850</v>
      </c>
      <c r="C549" s="14" t="s">
        <v>1445</v>
      </c>
      <c r="D549" s="25" t="s">
        <v>1680</v>
      </c>
      <c r="E549" s="25" t="str">
        <f>SUBSTITUTE(SUBSTITUTE(A545,"-","_"),".","_")&amp;"_RL_IO_PullKeyA"</f>
        <v>CV4_46_RL_IO_PullKeyA</v>
      </c>
      <c r="J549">
        <v>10026</v>
      </c>
      <c r="K549" s="25" t="s">
        <v>392</v>
      </c>
      <c r="L549" s="25" t="s">
        <v>1156</v>
      </c>
      <c r="M549" s="25" t="s">
        <v>1445</v>
      </c>
    </row>
    <row r="550" spans="1:17" x14ac:dyDescent="0.25">
      <c r="A550" s="25" t="s">
        <v>1851</v>
      </c>
      <c r="B550" s="25" t="s">
        <v>1852</v>
      </c>
      <c r="C550" s="14" t="s">
        <v>1445</v>
      </c>
      <c r="D550" s="25" t="s">
        <v>1680</v>
      </c>
      <c r="E550" s="25" t="str">
        <f>SUBSTITUTE(SUBSTITUTE(A545,"-","_"),".","_")&amp;"_RL_IO_PullKeyB"</f>
        <v>CV4_46_RL_IO_PullKeyB</v>
      </c>
      <c r="J550">
        <v>10026</v>
      </c>
      <c r="K550" s="25" t="s">
        <v>392</v>
      </c>
      <c r="L550" s="25" t="s">
        <v>1156</v>
      </c>
      <c r="M550" s="25" t="s">
        <v>1445</v>
      </c>
    </row>
    <row r="551" spans="1:17" x14ac:dyDescent="0.25">
      <c r="A551" t="s">
        <v>1442</v>
      </c>
      <c r="B551" s="25" t="s">
        <v>1493</v>
      </c>
      <c r="C551" s="25" t="s">
        <v>1703</v>
      </c>
      <c r="D551" s="25" t="s">
        <v>1469</v>
      </c>
      <c r="E551" t="str">
        <f t="shared" si="92"/>
        <v>CV6_1</v>
      </c>
      <c r="J551">
        <v>10029</v>
      </c>
      <c r="K551" s="25" t="s">
        <v>515</v>
      </c>
      <c r="L551" s="25" t="s">
        <v>1604</v>
      </c>
      <c r="M551" s="25" t="s">
        <v>1305</v>
      </c>
      <c r="N551" t="s">
        <v>67</v>
      </c>
      <c r="O551" t="str">
        <f>B552</f>
        <v>CV6-1 Drive</v>
      </c>
      <c r="P551" t="s">
        <v>374</v>
      </c>
      <c r="Q551" t="str">
        <f>B552</f>
        <v>CV6-1 Drive</v>
      </c>
    </row>
    <row r="552" spans="1:17" x14ac:dyDescent="0.25">
      <c r="A552" s="41"/>
      <c r="B552" s="25" t="str">
        <f>A551&amp;" Drive"</f>
        <v>CV6-1 Drive</v>
      </c>
      <c r="C552" t="str">
        <f>A551</f>
        <v>CV6-1</v>
      </c>
      <c r="D552" t="s">
        <v>2022</v>
      </c>
      <c r="E552" t="str">
        <f>E551</f>
        <v>CV6_1</v>
      </c>
      <c r="H552" s="35" t="s">
        <v>1059</v>
      </c>
      <c r="J552">
        <f>J551</f>
        <v>10029</v>
      </c>
      <c r="K552" t="str">
        <f>K551</f>
        <v>D2</v>
      </c>
    </row>
    <row r="553" spans="1:17" x14ac:dyDescent="0.25">
      <c r="A553" s="25" t="s">
        <v>1494</v>
      </c>
      <c r="B553" s="25" t="s">
        <v>1495</v>
      </c>
      <c r="C553" s="25" t="s">
        <v>1703</v>
      </c>
      <c r="D553" s="25" t="s">
        <v>1469</v>
      </c>
      <c r="E553" t="str">
        <f t="shared" ref="E553" si="94">SUBSTITUTE(SUBSTITUTE(A553,"-","_"),".","_")</f>
        <v>CV6_3</v>
      </c>
      <c r="J553">
        <v>10029</v>
      </c>
      <c r="K553" s="25" t="s">
        <v>515</v>
      </c>
      <c r="L553" s="25" t="s">
        <v>1604</v>
      </c>
      <c r="M553" s="25" t="s">
        <v>2019</v>
      </c>
      <c r="N553" t="s">
        <v>67</v>
      </c>
      <c r="O553" t="str">
        <f>B554</f>
        <v>CV6-3 Drive</v>
      </c>
      <c r="P553" t="s">
        <v>374</v>
      </c>
      <c r="Q553" t="str">
        <f>B554</f>
        <v>CV6-3 Drive</v>
      </c>
    </row>
    <row r="554" spans="1:17" x14ac:dyDescent="0.25">
      <c r="A554" s="41"/>
      <c r="B554" s="25" t="str">
        <f>A553&amp;" Drive"</f>
        <v>CV6-3 Drive</v>
      </c>
      <c r="C554" t="str">
        <f>A553</f>
        <v>CV6-3</v>
      </c>
      <c r="D554" t="s">
        <v>2022</v>
      </c>
      <c r="E554" t="str">
        <f>E553</f>
        <v>CV6_3</v>
      </c>
      <c r="H554" s="35" t="s">
        <v>1059</v>
      </c>
      <c r="J554">
        <f>J553</f>
        <v>10029</v>
      </c>
      <c r="K554" t="str">
        <f>K553</f>
        <v>D2</v>
      </c>
    </row>
    <row r="555" spans="1:17" x14ac:dyDescent="0.25">
      <c r="A555" s="25" t="s">
        <v>1478</v>
      </c>
      <c r="B555" s="25" t="s">
        <v>1479</v>
      </c>
      <c r="C555" s="25" t="s">
        <v>1703</v>
      </c>
      <c r="D555" s="25" t="s">
        <v>1977</v>
      </c>
      <c r="E555" t="str">
        <f>SUBSTITUTE(SUBSTITUTE(A555,"-","_"),".","_")</f>
        <v>CV6_22</v>
      </c>
      <c r="J555">
        <v>10029</v>
      </c>
      <c r="K555" s="25" t="s">
        <v>392</v>
      </c>
      <c r="L555" s="25" t="s">
        <v>1604</v>
      </c>
      <c r="M555" s="25" t="s">
        <v>1305</v>
      </c>
      <c r="N555" s="25" t="s">
        <v>67</v>
      </c>
      <c r="O555" s="25" t="s">
        <v>1948</v>
      </c>
      <c r="P555" t="s">
        <v>374</v>
      </c>
      <c r="Q555" t="str">
        <f>B556</f>
        <v>CV6-22 Drive</v>
      </c>
    </row>
    <row r="556" spans="1:17" x14ac:dyDescent="0.25">
      <c r="A556" s="41"/>
      <c r="B556" s="25" t="str">
        <f>A555&amp;" Drive"</f>
        <v>CV6-22 Drive</v>
      </c>
      <c r="C556" t="str">
        <f>A555</f>
        <v>CV6-22</v>
      </c>
      <c r="D556" t="s">
        <v>2022</v>
      </c>
      <c r="E556" t="str">
        <f>E555</f>
        <v>CV6_22</v>
      </c>
      <c r="H556" s="35" t="s">
        <v>1059</v>
      </c>
      <c r="J556">
        <f>J555</f>
        <v>10029</v>
      </c>
      <c r="K556" t="str">
        <f>K555</f>
        <v>B3</v>
      </c>
    </row>
    <row r="557" spans="1:17" x14ac:dyDescent="0.25">
      <c r="A557" t="s">
        <v>1451</v>
      </c>
      <c r="B557" s="25" t="s">
        <v>1472</v>
      </c>
      <c r="C557" t="s">
        <v>1704</v>
      </c>
      <c r="D557" s="25" t="s">
        <v>1977</v>
      </c>
      <c r="E557" t="str">
        <f t="shared" si="92"/>
        <v>CV6_6</v>
      </c>
      <c r="J557">
        <v>10030</v>
      </c>
      <c r="K557" s="25" t="s">
        <v>421</v>
      </c>
      <c r="L557" s="25" t="s">
        <v>67</v>
      </c>
      <c r="M557" s="25" t="s">
        <v>2021</v>
      </c>
      <c r="N557" s="25" t="s">
        <v>1599</v>
      </c>
      <c r="O557" s="25" t="s">
        <v>1876</v>
      </c>
      <c r="P557" t="s">
        <v>374</v>
      </c>
      <c r="Q557" t="str">
        <f>B558</f>
        <v>CV6-6 Drive</v>
      </c>
    </row>
    <row r="558" spans="1:17" x14ac:dyDescent="0.25">
      <c r="A558" s="41"/>
      <c r="B558" s="25" t="str">
        <f>A557&amp;" Drive"</f>
        <v>CV6-6 Drive</v>
      </c>
      <c r="C558" t="str">
        <f>A557</f>
        <v>CV6-6</v>
      </c>
      <c r="D558" t="s">
        <v>2022</v>
      </c>
      <c r="E558" t="str">
        <f>E557</f>
        <v>CV6_6</v>
      </c>
      <c r="H558" s="35" t="s">
        <v>1059</v>
      </c>
      <c r="J558">
        <f>J557</f>
        <v>10030</v>
      </c>
      <c r="K558" t="str">
        <f>K557</f>
        <v>E6</v>
      </c>
    </row>
    <row r="559" spans="1:17" x14ac:dyDescent="0.25">
      <c r="A559" t="s">
        <v>1452</v>
      </c>
      <c r="B559" s="25" t="s">
        <v>1471</v>
      </c>
      <c r="C559" t="s">
        <v>1704</v>
      </c>
      <c r="D559" s="25" t="s">
        <v>1469</v>
      </c>
      <c r="E559" t="str">
        <f t="shared" si="92"/>
        <v>CV2_28</v>
      </c>
      <c r="J559">
        <v>10030</v>
      </c>
      <c r="K559" s="25" t="s">
        <v>362</v>
      </c>
      <c r="N559" t="s">
        <v>67</v>
      </c>
      <c r="O559" t="str">
        <f>B560</f>
        <v>CV2-28 Drive</v>
      </c>
      <c r="P559" t="s">
        <v>374</v>
      </c>
      <c r="Q559" t="str">
        <f>B560</f>
        <v>CV2-28 Drive</v>
      </c>
    </row>
    <row r="560" spans="1:17" x14ac:dyDescent="0.25">
      <c r="A560" s="41"/>
      <c r="B560" s="25" t="str">
        <f>A559&amp;" Drive"</f>
        <v>CV2-28 Drive</v>
      </c>
      <c r="C560" t="str">
        <f>A559</f>
        <v>CV2-28</v>
      </c>
      <c r="D560" t="s">
        <v>2022</v>
      </c>
      <c r="E560" t="str">
        <f>E559</f>
        <v>CV2_28</v>
      </c>
      <c r="H560" s="35" t="s">
        <v>1059</v>
      </c>
      <c r="J560">
        <f>J559</f>
        <v>10030</v>
      </c>
      <c r="K560" t="str">
        <f>K559</f>
        <v>C4</v>
      </c>
    </row>
    <row r="561" spans="1:17" x14ac:dyDescent="0.25">
      <c r="A561" t="s">
        <v>1456</v>
      </c>
      <c r="B561" s="25" t="s">
        <v>1666</v>
      </c>
      <c r="C561" s="25" t="s">
        <v>1705</v>
      </c>
      <c r="D561" t="s">
        <v>1469</v>
      </c>
      <c r="E561" t="str">
        <f t="shared" si="92"/>
        <v>CV1_42</v>
      </c>
    </row>
    <row r="562" spans="1:17" x14ac:dyDescent="0.25">
      <c r="A562" t="s">
        <v>1457</v>
      </c>
      <c r="B562" s="25" t="s">
        <v>1667</v>
      </c>
      <c r="C562" s="25" t="s">
        <v>1705</v>
      </c>
      <c r="D562" t="s">
        <v>1611</v>
      </c>
      <c r="E562" t="str">
        <f t="shared" si="92"/>
        <v>VF1_41A</v>
      </c>
    </row>
    <row r="563" spans="1:17" x14ac:dyDescent="0.25">
      <c r="A563" t="s">
        <v>1458</v>
      </c>
      <c r="B563" s="25" t="s">
        <v>1668</v>
      </c>
      <c r="C563" s="25" t="s">
        <v>1705</v>
      </c>
      <c r="D563" t="s">
        <v>1611</v>
      </c>
      <c r="E563" t="str">
        <f t="shared" si="92"/>
        <v>VF1_41B</v>
      </c>
    </row>
    <row r="564" spans="1:17" x14ac:dyDescent="0.25">
      <c r="B564" t="s">
        <v>1462</v>
      </c>
      <c r="C564" s="25" t="s">
        <v>1703</v>
      </c>
      <c r="D564" t="s">
        <v>1470</v>
      </c>
      <c r="E564" t="str">
        <f t="shared" si="92"/>
        <v/>
      </c>
    </row>
    <row r="565" spans="1:17" x14ac:dyDescent="0.25">
      <c r="B565" t="s">
        <v>1463</v>
      </c>
      <c r="C565" s="25" t="s">
        <v>1703</v>
      </c>
      <c r="D565" t="s">
        <v>1470</v>
      </c>
      <c r="E565" t="str">
        <f t="shared" si="92"/>
        <v/>
      </c>
    </row>
    <row r="566" spans="1:17" x14ac:dyDescent="0.25">
      <c r="A566" s="39" t="s">
        <v>1464</v>
      </c>
      <c r="B566" t="s">
        <v>1465</v>
      </c>
      <c r="C566" s="25" t="s">
        <v>1699</v>
      </c>
      <c r="D566" s="25" t="s">
        <v>29</v>
      </c>
      <c r="E566" t="str">
        <f t="shared" si="92"/>
        <v>SN1_10</v>
      </c>
      <c r="H566" s="35" t="s">
        <v>1059</v>
      </c>
      <c r="J566" s="14">
        <v>10026</v>
      </c>
      <c r="K566" s="14" t="s">
        <v>727</v>
      </c>
      <c r="L566" t="s">
        <v>1601</v>
      </c>
      <c r="M566" t="s">
        <v>331</v>
      </c>
      <c r="N566" t="s">
        <v>67</v>
      </c>
      <c r="O566" t="str">
        <f>$B567</f>
        <v>SN1-10 Drive</v>
      </c>
      <c r="P566" t="s">
        <v>1262</v>
      </c>
      <c r="Q566" t="s">
        <v>1074</v>
      </c>
    </row>
    <row r="567" spans="1:17" x14ac:dyDescent="0.25">
      <c r="A567" s="41"/>
      <c r="B567" t="str">
        <f>A566&amp;" Drive"</f>
        <v>SN1-10 Drive</v>
      </c>
      <c r="C567" t="str">
        <f>A566</f>
        <v>SN1-10</v>
      </c>
      <c r="D567" t="s">
        <v>819</v>
      </c>
      <c r="E567" t="str">
        <f>E566</f>
        <v>SN1_10</v>
      </c>
      <c r="H567" s="35" t="s">
        <v>1059</v>
      </c>
      <c r="J567" s="14">
        <v>10026</v>
      </c>
      <c r="K567" s="14" t="s">
        <v>727</v>
      </c>
    </row>
    <row r="568" spans="1:17" x14ac:dyDescent="0.25">
      <c r="A568" t="s">
        <v>1467</v>
      </c>
      <c r="B568" t="s">
        <v>1708</v>
      </c>
      <c r="C568" t="s">
        <v>1468</v>
      </c>
      <c r="D568" s="25" t="s">
        <v>1476</v>
      </c>
      <c r="E568" t="str">
        <f t="shared" si="92"/>
        <v>WT1_19</v>
      </c>
    </row>
    <row r="569" spans="1:17" x14ac:dyDescent="0.25">
      <c r="A569" s="25" t="s">
        <v>2020</v>
      </c>
      <c r="B569" s="25" t="s">
        <v>1473</v>
      </c>
      <c r="C569" s="25" t="s">
        <v>1451</v>
      </c>
      <c r="D569" s="25" t="s">
        <v>1476</v>
      </c>
      <c r="E569" t="str">
        <f t="shared" si="92"/>
        <v>WT6_6_1</v>
      </c>
      <c r="J569">
        <v>10030</v>
      </c>
      <c r="K569" s="25" t="s">
        <v>425</v>
      </c>
      <c r="L569" s="25" t="s">
        <v>1599</v>
      </c>
      <c r="M569" s="25" t="s">
        <v>1451</v>
      </c>
    </row>
    <row r="570" spans="1:17" x14ac:dyDescent="0.25">
      <c r="A570" s="25" t="s">
        <v>1474</v>
      </c>
      <c r="B570" s="25" t="s">
        <v>1475</v>
      </c>
      <c r="C570" t="s">
        <v>1704</v>
      </c>
      <c r="D570" s="25" t="s">
        <v>1960</v>
      </c>
      <c r="E570" t="str">
        <f t="shared" si="92"/>
        <v>BN6_7</v>
      </c>
      <c r="J570">
        <v>10030</v>
      </c>
      <c r="K570" s="25" t="s">
        <v>447</v>
      </c>
      <c r="L570" s="25" t="s">
        <v>1599</v>
      </c>
      <c r="M570" s="25" t="s">
        <v>2020</v>
      </c>
      <c r="N570" t="s">
        <v>67</v>
      </c>
      <c r="O570" t="s">
        <v>2024</v>
      </c>
    </row>
    <row r="571" spans="1:17" x14ac:dyDescent="0.25">
      <c r="A571" s="25" t="s">
        <v>1480</v>
      </c>
      <c r="B571" s="25" t="s">
        <v>1481</v>
      </c>
      <c r="C571" s="25" t="s">
        <v>1478</v>
      </c>
      <c r="D571" s="25" t="s">
        <v>1482</v>
      </c>
      <c r="E571" t="str">
        <f t="shared" si="92"/>
        <v>DT6_23A</v>
      </c>
      <c r="J571">
        <v>10029</v>
      </c>
      <c r="K571" s="25" t="s">
        <v>1483</v>
      </c>
      <c r="L571" s="25" t="s">
        <v>1604</v>
      </c>
      <c r="M571" s="25" t="s">
        <v>1478</v>
      </c>
    </row>
    <row r="572" spans="1:17" x14ac:dyDescent="0.25">
      <c r="A572" s="25" t="s">
        <v>1485</v>
      </c>
      <c r="B572" s="25" t="s">
        <v>1486</v>
      </c>
      <c r="C572" s="25" t="s">
        <v>1478</v>
      </c>
      <c r="D572" s="25" t="s">
        <v>1482</v>
      </c>
      <c r="E572" t="str">
        <f t="shared" si="92"/>
        <v>DT6_23B</v>
      </c>
      <c r="J572">
        <v>10029</v>
      </c>
      <c r="K572" s="25" t="s">
        <v>1484</v>
      </c>
      <c r="L572" s="25" t="s">
        <v>1604</v>
      </c>
      <c r="M572" s="25" t="s">
        <v>1480</v>
      </c>
    </row>
    <row r="573" spans="1:17" x14ac:dyDescent="0.25">
      <c r="B573" s="25" t="s">
        <v>1487</v>
      </c>
      <c r="C573" t="s">
        <v>1841</v>
      </c>
      <c r="D573" s="25" t="s">
        <v>1488</v>
      </c>
      <c r="E573" t="str">
        <f t="shared" si="92"/>
        <v/>
      </c>
      <c r="J573">
        <v>10029</v>
      </c>
      <c r="K573" s="25" t="s">
        <v>1489</v>
      </c>
      <c r="L573" s="25" t="s">
        <v>1604</v>
      </c>
      <c r="M573" s="25" t="s">
        <v>1490</v>
      </c>
    </row>
    <row r="574" spans="1:17" x14ac:dyDescent="0.25">
      <c r="A574" s="25" t="s">
        <v>2019</v>
      </c>
      <c r="B574" s="25" t="s">
        <v>1499</v>
      </c>
      <c r="C574" s="25" t="s">
        <v>1442</v>
      </c>
      <c r="D574" s="25" t="s">
        <v>1476</v>
      </c>
      <c r="E574" t="str">
        <f t="shared" ref="E574" si="95">SUBSTITUTE(SUBSTITUTE(A574,"-","_"),".","_")</f>
        <v>WT6_1_1</v>
      </c>
      <c r="J574">
        <v>10030</v>
      </c>
      <c r="K574" s="25" t="s">
        <v>437</v>
      </c>
      <c r="L574" s="25" t="s">
        <v>1604</v>
      </c>
      <c r="M574" s="25" t="s">
        <v>1442</v>
      </c>
    </row>
    <row r="575" spans="1:17" x14ac:dyDescent="0.25">
      <c r="A575" s="25" t="s">
        <v>1491</v>
      </c>
      <c r="B575" s="25" t="s">
        <v>1853</v>
      </c>
      <c r="C575" s="25" t="s">
        <v>1478</v>
      </c>
      <c r="D575" s="25" t="s">
        <v>1476</v>
      </c>
      <c r="E575" t="str">
        <f t="shared" si="92"/>
        <v>WT6_22</v>
      </c>
      <c r="J575">
        <v>10030</v>
      </c>
      <c r="K575" s="25" t="s">
        <v>425</v>
      </c>
      <c r="L575" s="25" t="s">
        <v>1599</v>
      </c>
      <c r="M575" s="25" t="s">
        <v>1451</v>
      </c>
    </row>
    <row r="576" spans="1:17" x14ac:dyDescent="0.25">
      <c r="A576" s="25" t="s">
        <v>1496</v>
      </c>
      <c r="B576" s="25" t="s">
        <v>1498</v>
      </c>
      <c r="C576" s="25" t="s">
        <v>1700</v>
      </c>
      <c r="D576" s="25" t="s">
        <v>1960</v>
      </c>
      <c r="E576" t="str">
        <f t="shared" si="92"/>
        <v>BN6_4A</v>
      </c>
      <c r="J576">
        <v>10029</v>
      </c>
      <c r="K576" s="25" t="s">
        <v>421</v>
      </c>
      <c r="L576" s="25" t="s">
        <v>1604</v>
      </c>
      <c r="M576" s="25" t="s">
        <v>2019</v>
      </c>
      <c r="N576" t="s">
        <v>67</v>
      </c>
      <c r="O576" t="s">
        <v>2013</v>
      </c>
    </row>
    <row r="577" spans="1:17" x14ac:dyDescent="0.25">
      <c r="A577" s="25" t="s">
        <v>1497</v>
      </c>
      <c r="B577" s="25" t="s">
        <v>1501</v>
      </c>
      <c r="C577" s="25" t="s">
        <v>1700</v>
      </c>
      <c r="D577" s="25" t="s">
        <v>1960</v>
      </c>
      <c r="E577" t="str">
        <f t="shared" ref="E577" si="96">SUBSTITUTE(SUBSTITUTE(A577,"-","_"),".","_")</f>
        <v>BN6_4B</v>
      </c>
      <c r="J577">
        <v>10029</v>
      </c>
      <c r="K577" s="25" t="s">
        <v>425</v>
      </c>
      <c r="L577" s="25" t="s">
        <v>1604</v>
      </c>
      <c r="M577" s="25" t="s">
        <v>1940</v>
      </c>
      <c r="N577" t="s">
        <v>67</v>
      </c>
      <c r="O577" t="s">
        <v>2017</v>
      </c>
      <c r="P577" t="s">
        <v>20</v>
      </c>
      <c r="Q577" t="s">
        <v>1496</v>
      </c>
    </row>
    <row r="578" spans="1:17" x14ac:dyDescent="0.25">
      <c r="A578" s="25" t="s">
        <v>1500</v>
      </c>
      <c r="B578" s="25" t="s">
        <v>1502</v>
      </c>
      <c r="C578" s="25" t="s">
        <v>1700</v>
      </c>
      <c r="D578" s="25" t="s">
        <v>1960</v>
      </c>
      <c r="E578" t="str">
        <f t="shared" ref="E578:E579" si="97">SUBSTITUTE(SUBSTITUTE(A578,"-","_"),".","_")</f>
        <v>BN6_4C</v>
      </c>
      <c r="J578">
        <v>10029</v>
      </c>
      <c r="K578" s="25" t="s">
        <v>427</v>
      </c>
      <c r="L578" s="25" t="s">
        <v>1604</v>
      </c>
      <c r="M578" s="25" t="s">
        <v>1940</v>
      </c>
      <c r="N578" t="s">
        <v>67</v>
      </c>
      <c r="O578" t="s">
        <v>2018</v>
      </c>
      <c r="P578" t="s">
        <v>20</v>
      </c>
      <c r="Q578" t="s">
        <v>1497</v>
      </c>
    </row>
    <row r="579" spans="1:17" x14ac:dyDescent="0.25">
      <c r="A579" s="25" t="s">
        <v>1503</v>
      </c>
      <c r="B579" s="25" t="s">
        <v>1505</v>
      </c>
      <c r="C579" s="25" t="s">
        <v>1496</v>
      </c>
      <c r="D579" s="25" t="s">
        <v>1504</v>
      </c>
      <c r="E579" t="str">
        <f t="shared" si="97"/>
        <v>HC6_4A_1</v>
      </c>
      <c r="J579">
        <v>10029</v>
      </c>
      <c r="K579" s="25"/>
      <c r="L579" s="25" t="s">
        <v>1604</v>
      </c>
      <c r="M579" s="25" t="s">
        <v>1496</v>
      </c>
    </row>
    <row r="580" spans="1:17" x14ac:dyDescent="0.25">
      <c r="A580" s="25"/>
      <c r="B580" s="25" t="s">
        <v>1506</v>
      </c>
      <c r="C580" s="25" t="s">
        <v>1496</v>
      </c>
      <c r="D580" s="25" t="s">
        <v>1507</v>
      </c>
      <c r="E580" t="str">
        <f t="shared" si="92"/>
        <v/>
      </c>
      <c r="J580">
        <v>10029</v>
      </c>
    </row>
    <row r="581" spans="1:17" x14ac:dyDescent="0.25">
      <c r="A581" s="25" t="s">
        <v>1510</v>
      </c>
      <c r="B581" s="25" t="s">
        <v>1508</v>
      </c>
      <c r="C581" s="25" t="s">
        <v>1496</v>
      </c>
      <c r="D581" s="25" t="s">
        <v>1504</v>
      </c>
      <c r="E581" t="str">
        <f t="shared" si="92"/>
        <v>HC6_4A_2</v>
      </c>
      <c r="J581">
        <v>10029</v>
      </c>
      <c r="K581" s="25"/>
      <c r="L581" s="25" t="s">
        <v>1604</v>
      </c>
      <c r="M581" s="25" t="s">
        <v>1496</v>
      </c>
    </row>
    <row r="582" spans="1:17" x14ac:dyDescent="0.25">
      <c r="A582" s="25"/>
      <c r="B582" s="25" t="s">
        <v>1509</v>
      </c>
      <c r="C582" s="25" t="s">
        <v>1496</v>
      </c>
      <c r="D582" s="25" t="s">
        <v>1507</v>
      </c>
      <c r="E582" t="str">
        <f t="shared" ref="E582:E585" si="98">SUBSTITUTE(SUBSTITUTE(A582,"-","_"),".","_")</f>
        <v/>
      </c>
      <c r="J582">
        <v>10029</v>
      </c>
    </row>
    <row r="583" spans="1:17" x14ac:dyDescent="0.25">
      <c r="A583" s="25" t="s">
        <v>1515</v>
      </c>
      <c r="B583" s="25" t="s">
        <v>1511</v>
      </c>
      <c r="C583" s="25" t="s">
        <v>1497</v>
      </c>
      <c r="D583" s="25" t="s">
        <v>1504</v>
      </c>
      <c r="E583" t="str">
        <f t="shared" si="98"/>
        <v>HC6_4B_1</v>
      </c>
      <c r="J583">
        <v>10029</v>
      </c>
      <c r="K583" s="25"/>
      <c r="L583" s="25" t="s">
        <v>1604</v>
      </c>
      <c r="M583" s="25" t="s">
        <v>1497</v>
      </c>
    </row>
    <row r="584" spans="1:17" x14ac:dyDescent="0.25">
      <c r="A584" s="25"/>
      <c r="B584" s="25" t="s">
        <v>1512</v>
      </c>
      <c r="C584" s="25" t="s">
        <v>1497</v>
      </c>
      <c r="D584" s="25" t="s">
        <v>1507</v>
      </c>
      <c r="E584" t="str">
        <f t="shared" si="98"/>
        <v/>
      </c>
      <c r="J584">
        <v>10029</v>
      </c>
    </row>
    <row r="585" spans="1:17" x14ac:dyDescent="0.25">
      <c r="A585" s="25" t="s">
        <v>1516</v>
      </c>
      <c r="B585" s="25" t="s">
        <v>1513</v>
      </c>
      <c r="C585" s="25" t="s">
        <v>1497</v>
      </c>
      <c r="D585" s="25" t="s">
        <v>1504</v>
      </c>
      <c r="E585" t="str">
        <f t="shared" si="98"/>
        <v>HC6_4B_2</v>
      </c>
      <c r="J585">
        <v>10029</v>
      </c>
      <c r="K585" s="25"/>
      <c r="L585" s="25" t="s">
        <v>1604</v>
      </c>
      <c r="M585" s="25" t="s">
        <v>1497</v>
      </c>
    </row>
    <row r="586" spans="1:17" x14ac:dyDescent="0.25">
      <c r="A586" s="25"/>
      <c r="B586" s="25" t="s">
        <v>1514</v>
      </c>
      <c r="C586" s="25" t="s">
        <v>1497</v>
      </c>
      <c r="D586" s="25" t="s">
        <v>1507</v>
      </c>
      <c r="E586" t="str">
        <f t="shared" ref="E586:E591" si="99">SUBSTITUTE(SUBSTITUTE(A586,"-","_"),".","_")</f>
        <v/>
      </c>
      <c r="J586">
        <v>10029</v>
      </c>
    </row>
    <row r="587" spans="1:17" x14ac:dyDescent="0.25">
      <c r="A587" s="25" t="s">
        <v>1517</v>
      </c>
      <c r="B587" s="25" t="s">
        <v>1519</v>
      </c>
      <c r="C587" s="25" t="s">
        <v>1500</v>
      </c>
      <c r="D587" s="25" t="s">
        <v>1504</v>
      </c>
      <c r="E587" t="str">
        <f t="shared" si="99"/>
        <v>HC6_4C_1</v>
      </c>
      <c r="J587">
        <v>10029</v>
      </c>
      <c r="K587" s="25"/>
      <c r="L587" s="25" t="s">
        <v>1604</v>
      </c>
      <c r="M587" s="25" t="s">
        <v>1500</v>
      </c>
    </row>
    <row r="588" spans="1:17" x14ac:dyDescent="0.25">
      <c r="A588" s="25"/>
      <c r="B588" s="25" t="s">
        <v>1520</v>
      </c>
      <c r="C588" s="25" t="s">
        <v>1500</v>
      </c>
      <c r="D588" s="25" t="s">
        <v>1507</v>
      </c>
      <c r="E588" t="str">
        <f t="shared" si="99"/>
        <v/>
      </c>
      <c r="J588">
        <v>10029</v>
      </c>
    </row>
    <row r="589" spans="1:17" x14ac:dyDescent="0.25">
      <c r="A589" s="25" t="s">
        <v>1518</v>
      </c>
      <c r="B589" s="25" t="s">
        <v>1521</v>
      </c>
      <c r="C589" s="25" t="s">
        <v>1500</v>
      </c>
      <c r="D589" s="25" t="s">
        <v>1504</v>
      </c>
      <c r="E589" t="str">
        <f t="shared" si="99"/>
        <v>HC6_4C_2</v>
      </c>
      <c r="J589">
        <v>10029</v>
      </c>
      <c r="K589" s="25"/>
      <c r="L589" s="25" t="s">
        <v>1604</v>
      </c>
      <c r="M589" s="25" t="s">
        <v>1500</v>
      </c>
    </row>
    <row r="590" spans="1:17" x14ac:dyDescent="0.25">
      <c r="A590" s="25"/>
      <c r="B590" s="25" t="s">
        <v>1522</v>
      </c>
      <c r="C590" s="25" t="s">
        <v>1500</v>
      </c>
      <c r="D590" s="25" t="s">
        <v>1507</v>
      </c>
      <c r="E590" t="str">
        <f t="shared" ref="E590" si="100">SUBSTITUTE(SUBSTITUTE(A590,"-","_"),".","_")</f>
        <v/>
      </c>
      <c r="J590">
        <v>10029</v>
      </c>
    </row>
    <row r="591" spans="1:17" x14ac:dyDescent="0.25">
      <c r="A591" s="25" t="s">
        <v>1524</v>
      </c>
      <c r="B591" s="25" t="s">
        <v>1532</v>
      </c>
      <c r="C591" s="25" t="s">
        <v>1701</v>
      </c>
      <c r="D591" s="25" t="s">
        <v>1523</v>
      </c>
      <c r="E591" t="str">
        <f t="shared" si="99"/>
        <v>WT6_5A_1</v>
      </c>
      <c r="J591">
        <v>10029</v>
      </c>
    </row>
    <row r="592" spans="1:17" x14ac:dyDescent="0.25">
      <c r="A592" s="25" t="s">
        <v>1525</v>
      </c>
      <c r="B592" s="25" t="s">
        <v>1533</v>
      </c>
      <c r="C592" s="25" t="s">
        <v>1701</v>
      </c>
      <c r="D592" s="25" t="s">
        <v>1523</v>
      </c>
      <c r="E592" t="str">
        <f t="shared" ref="E592:E612" si="101">SUBSTITUTE(SUBSTITUTE(A592,"-","_"),".","_")</f>
        <v>WT6_5A_2</v>
      </c>
      <c r="J592">
        <v>10029</v>
      </c>
      <c r="L592" s="25" t="s">
        <v>20</v>
      </c>
      <c r="M592" t="str">
        <f>A591</f>
        <v>WT6-5A.1</v>
      </c>
    </row>
    <row r="593" spans="1:13" x14ac:dyDescent="0.25">
      <c r="A593" s="25" t="s">
        <v>1526</v>
      </c>
      <c r="B593" s="25" t="s">
        <v>1534</v>
      </c>
      <c r="C593" s="25" t="s">
        <v>1701</v>
      </c>
      <c r="D593" s="25" t="s">
        <v>1523</v>
      </c>
      <c r="E593" t="str">
        <f t="shared" si="101"/>
        <v>WT6_5A_3</v>
      </c>
      <c r="J593">
        <v>10029</v>
      </c>
      <c r="L593" s="25" t="s">
        <v>20</v>
      </c>
      <c r="M593" t="str">
        <f t="shared" ref="M593:M596" si="102">A592</f>
        <v>WT6-5A.2</v>
      </c>
    </row>
    <row r="594" spans="1:13" x14ac:dyDescent="0.25">
      <c r="A594" s="25" t="s">
        <v>1527</v>
      </c>
      <c r="B594" s="25" t="s">
        <v>1535</v>
      </c>
      <c r="C594" s="25" t="s">
        <v>1701</v>
      </c>
      <c r="D594" s="25" t="s">
        <v>1523</v>
      </c>
      <c r="E594" t="str">
        <f t="shared" si="101"/>
        <v>WT6_5A_4</v>
      </c>
      <c r="J594">
        <v>10029</v>
      </c>
      <c r="L594" s="25" t="s">
        <v>20</v>
      </c>
      <c r="M594" t="str">
        <f t="shared" si="102"/>
        <v>WT6-5A.3</v>
      </c>
    </row>
    <row r="595" spans="1:13" x14ac:dyDescent="0.25">
      <c r="A595" s="25" t="s">
        <v>1528</v>
      </c>
      <c r="B595" s="25" t="s">
        <v>1536</v>
      </c>
      <c r="C595" s="25" t="s">
        <v>1701</v>
      </c>
      <c r="D595" s="25" t="s">
        <v>1523</v>
      </c>
      <c r="E595" t="str">
        <f t="shared" si="101"/>
        <v>WT6_5A_5</v>
      </c>
      <c r="J595">
        <v>10029</v>
      </c>
      <c r="L595" s="25" t="s">
        <v>20</v>
      </c>
      <c r="M595" t="str">
        <f t="shared" si="102"/>
        <v>WT6-5A.4</v>
      </c>
    </row>
    <row r="596" spans="1:13" x14ac:dyDescent="0.25">
      <c r="A596" s="25" t="s">
        <v>1529</v>
      </c>
      <c r="B596" s="25" t="s">
        <v>1537</v>
      </c>
      <c r="C596" s="25" t="s">
        <v>1701</v>
      </c>
      <c r="D596" s="25" t="s">
        <v>1523</v>
      </c>
      <c r="E596" t="str">
        <f t="shared" si="101"/>
        <v>WT6_5A_6</v>
      </c>
      <c r="J596">
        <v>10029</v>
      </c>
      <c r="L596" s="25" t="s">
        <v>20</v>
      </c>
      <c r="M596" t="str">
        <f t="shared" si="102"/>
        <v>WT6-5A.5</v>
      </c>
    </row>
    <row r="597" spans="1:13" x14ac:dyDescent="0.25">
      <c r="A597" s="39" t="s">
        <v>1530</v>
      </c>
      <c r="B597" s="25" t="s">
        <v>1531</v>
      </c>
      <c r="C597" t="s">
        <v>136</v>
      </c>
      <c r="D597" s="15" t="s">
        <v>145</v>
      </c>
      <c r="E597" t="str">
        <f t="shared" si="101"/>
        <v>PU6_8</v>
      </c>
      <c r="H597" s="35"/>
      <c r="J597">
        <v>10029</v>
      </c>
    </row>
    <row r="598" spans="1:13" x14ac:dyDescent="0.25">
      <c r="A598" s="25" t="s">
        <v>1538</v>
      </c>
      <c r="B598" s="25" t="s">
        <v>1539</v>
      </c>
      <c r="C598" s="25" t="s">
        <v>1702</v>
      </c>
      <c r="E598" t="str">
        <f t="shared" si="101"/>
        <v>SA6_80</v>
      </c>
      <c r="J598">
        <v>10043</v>
      </c>
    </row>
    <row r="599" spans="1:13" x14ac:dyDescent="0.25">
      <c r="A599" s="25" t="s">
        <v>1540</v>
      </c>
      <c r="B599" s="25" t="s">
        <v>1541</v>
      </c>
      <c r="C599" s="25" t="s">
        <v>1538</v>
      </c>
      <c r="D599" s="25" t="s">
        <v>1542</v>
      </c>
      <c r="E599" t="str">
        <f t="shared" si="101"/>
        <v>SA6_80A</v>
      </c>
      <c r="J599">
        <v>10043</v>
      </c>
      <c r="L599" s="25" t="s">
        <v>1609</v>
      </c>
      <c r="M599" s="25" t="s">
        <v>1442</v>
      </c>
    </row>
    <row r="600" spans="1:13" x14ac:dyDescent="0.25">
      <c r="A600" s="25" t="s">
        <v>1543</v>
      </c>
      <c r="B600" s="25" t="s">
        <v>1560</v>
      </c>
      <c r="C600" s="25" t="s">
        <v>1538</v>
      </c>
      <c r="D600" s="25" t="s">
        <v>1469</v>
      </c>
      <c r="E600" t="str">
        <f t="shared" si="101"/>
        <v>CV6_80A</v>
      </c>
      <c r="J600">
        <v>10043</v>
      </c>
      <c r="L600" s="25" t="s">
        <v>1609</v>
      </c>
      <c r="M600" s="25" t="s">
        <v>1540</v>
      </c>
    </row>
    <row r="601" spans="1:13" x14ac:dyDescent="0.25">
      <c r="A601" s="25" t="s">
        <v>1565</v>
      </c>
      <c r="B601" s="25" t="s">
        <v>1566</v>
      </c>
      <c r="C601" s="25" t="s">
        <v>1538</v>
      </c>
      <c r="D601" s="25" t="s">
        <v>1567</v>
      </c>
      <c r="E601" t="str">
        <f t="shared" si="101"/>
        <v>HP6_80</v>
      </c>
      <c r="J601">
        <v>10043</v>
      </c>
      <c r="L601" s="25" t="s">
        <v>1609</v>
      </c>
      <c r="M601" s="25" t="str">
        <f>A600</f>
        <v>CV6-80A</v>
      </c>
    </row>
    <row r="602" spans="1:13" x14ac:dyDescent="0.25">
      <c r="A602" s="25" t="s">
        <v>1544</v>
      </c>
      <c r="B602" s="25" t="s">
        <v>1561</v>
      </c>
      <c r="C602" s="25" t="s">
        <v>1538</v>
      </c>
      <c r="D602" s="25" t="s">
        <v>1469</v>
      </c>
      <c r="E602" t="str">
        <f t="shared" si="101"/>
        <v>CV6_80B</v>
      </c>
      <c r="J602">
        <v>10043</v>
      </c>
      <c r="L602" s="25" t="s">
        <v>1609</v>
      </c>
      <c r="M602" s="25" t="str">
        <f>A601</f>
        <v>HP6-80</v>
      </c>
    </row>
    <row r="603" spans="1:13" x14ac:dyDescent="0.25">
      <c r="A603" s="25" t="s">
        <v>1545</v>
      </c>
      <c r="B603" s="25" t="s">
        <v>1564</v>
      </c>
      <c r="C603" s="25" t="s">
        <v>1538</v>
      </c>
      <c r="D603" s="25" t="s">
        <v>1568</v>
      </c>
      <c r="E603" t="str">
        <f t="shared" si="101"/>
        <v>CR6_80</v>
      </c>
      <c r="J603">
        <v>10043</v>
      </c>
      <c r="L603" s="25" t="s">
        <v>1609</v>
      </c>
      <c r="M603" s="25" t="str">
        <f>A602</f>
        <v>CV6-80B</v>
      </c>
    </row>
    <row r="604" spans="1:13" x14ac:dyDescent="0.25">
      <c r="A604" s="25" t="s">
        <v>1546</v>
      </c>
      <c r="B604" s="25" t="s">
        <v>1563</v>
      </c>
      <c r="C604" s="25" t="s">
        <v>1538</v>
      </c>
      <c r="D604" s="25" t="s">
        <v>1542</v>
      </c>
      <c r="E604" t="str">
        <f t="shared" si="101"/>
        <v>SA6_80B</v>
      </c>
      <c r="J604">
        <v>10043</v>
      </c>
      <c r="L604" s="25" t="s">
        <v>1609</v>
      </c>
      <c r="M604" s="25" t="s">
        <v>1547</v>
      </c>
    </row>
    <row r="605" spans="1:13" x14ac:dyDescent="0.25">
      <c r="A605" s="25" t="s">
        <v>1547</v>
      </c>
      <c r="B605" s="25" t="s">
        <v>1562</v>
      </c>
      <c r="C605" s="25" t="s">
        <v>1538</v>
      </c>
      <c r="D605" s="25" t="s">
        <v>1469</v>
      </c>
      <c r="E605" t="str">
        <f t="shared" si="101"/>
        <v>CV6_80C</v>
      </c>
      <c r="J605">
        <v>10043</v>
      </c>
      <c r="L605" s="25" t="s">
        <v>1609</v>
      </c>
      <c r="M605" s="25" t="s">
        <v>1545</v>
      </c>
    </row>
    <row r="606" spans="1:13" x14ac:dyDescent="0.25">
      <c r="A606" s="25" t="s">
        <v>1548</v>
      </c>
      <c r="B606" s="25" t="s">
        <v>1555</v>
      </c>
      <c r="C606" s="25" t="s">
        <v>1553</v>
      </c>
      <c r="D606" s="25" t="s">
        <v>1542</v>
      </c>
      <c r="E606" t="str">
        <f t="shared" si="101"/>
        <v>SA6_11A</v>
      </c>
      <c r="J606">
        <v>10043</v>
      </c>
      <c r="L606" s="25" t="s">
        <v>1610</v>
      </c>
      <c r="M606" s="25" t="s">
        <v>1575</v>
      </c>
    </row>
    <row r="607" spans="1:13" x14ac:dyDescent="0.25">
      <c r="A607" s="25" t="s">
        <v>1549</v>
      </c>
      <c r="B607" s="25" t="s">
        <v>1556</v>
      </c>
      <c r="C607" s="25" t="s">
        <v>1553</v>
      </c>
      <c r="D607" s="25" t="s">
        <v>1469</v>
      </c>
      <c r="E607" t="str">
        <f t="shared" si="101"/>
        <v>CV6_11A</v>
      </c>
      <c r="J607">
        <v>10043</v>
      </c>
      <c r="L607" s="25" t="s">
        <v>1610</v>
      </c>
      <c r="M607" s="25" t="str">
        <f>A606</f>
        <v>SA6-11A</v>
      </c>
    </row>
    <row r="608" spans="1:13" x14ac:dyDescent="0.25">
      <c r="A608" s="25" t="s">
        <v>1550</v>
      </c>
      <c r="B608" s="25" t="s">
        <v>1559</v>
      </c>
      <c r="C608" s="25" t="s">
        <v>1553</v>
      </c>
      <c r="D608" s="25" t="s">
        <v>1568</v>
      </c>
      <c r="E608" t="str">
        <f t="shared" si="101"/>
        <v>CR6_11</v>
      </c>
      <c r="J608">
        <v>10043</v>
      </c>
      <c r="L608" s="25" t="s">
        <v>1610</v>
      </c>
      <c r="M608" s="25" t="str">
        <f>A607</f>
        <v>CV6-11A</v>
      </c>
    </row>
    <row r="609" spans="1:17" x14ac:dyDescent="0.25">
      <c r="A609" s="25" t="s">
        <v>1551</v>
      </c>
      <c r="B609" s="25" t="s">
        <v>1558</v>
      </c>
      <c r="C609" s="25" t="s">
        <v>1553</v>
      </c>
      <c r="D609" s="25" t="s">
        <v>1542</v>
      </c>
      <c r="E609" t="str">
        <f t="shared" si="101"/>
        <v>SA6_11B</v>
      </c>
      <c r="J609">
        <v>10043</v>
      </c>
      <c r="L609" s="25" t="s">
        <v>1610</v>
      </c>
      <c r="M609" s="25" t="s">
        <v>1552</v>
      </c>
    </row>
    <row r="610" spans="1:17" x14ac:dyDescent="0.25">
      <c r="A610" s="25" t="s">
        <v>1552</v>
      </c>
      <c r="B610" s="25" t="s">
        <v>1557</v>
      </c>
      <c r="C610" s="25" t="s">
        <v>1553</v>
      </c>
      <c r="D610" s="25" t="s">
        <v>1469</v>
      </c>
      <c r="E610" t="str">
        <f t="shared" si="101"/>
        <v>CV6_11B</v>
      </c>
      <c r="J610">
        <v>10043</v>
      </c>
      <c r="L610" s="25" t="s">
        <v>1610</v>
      </c>
      <c r="M610" s="25" t="s">
        <v>1550</v>
      </c>
    </row>
    <row r="611" spans="1:17" x14ac:dyDescent="0.25">
      <c r="A611" s="25" t="s">
        <v>1553</v>
      </c>
      <c r="B611" s="25" t="s">
        <v>1554</v>
      </c>
      <c r="C611" s="25" t="s">
        <v>1702</v>
      </c>
      <c r="D611" s="25" t="s">
        <v>1697</v>
      </c>
      <c r="E611" t="str">
        <f t="shared" si="101"/>
        <v>SA6_11</v>
      </c>
      <c r="J611">
        <v>10043</v>
      </c>
    </row>
    <row r="612" spans="1:17" x14ac:dyDescent="0.25">
      <c r="A612" s="25" t="s">
        <v>1569</v>
      </c>
      <c r="B612" s="25" t="s">
        <v>1570</v>
      </c>
      <c r="C612" s="25" t="s">
        <v>1702</v>
      </c>
      <c r="D612" s="25" t="s">
        <v>1697</v>
      </c>
      <c r="E612" t="str">
        <f t="shared" si="101"/>
        <v>SA6_82</v>
      </c>
      <c r="J612">
        <v>10043</v>
      </c>
    </row>
    <row r="613" spans="1:17" x14ac:dyDescent="0.25">
      <c r="A613" s="25" t="s">
        <v>1571</v>
      </c>
      <c r="B613" s="25" t="s">
        <v>1573</v>
      </c>
      <c r="C613" s="25" t="s">
        <v>1702</v>
      </c>
      <c r="D613" s="25" t="s">
        <v>1697</v>
      </c>
      <c r="E613" t="str">
        <f t="shared" ref="E613:E615" si="103">SUBSTITUTE(SUBSTITUTE(A613,"-","_"),".","_")</f>
        <v>SA6_83</v>
      </c>
      <c r="J613">
        <v>10043</v>
      </c>
    </row>
    <row r="614" spans="1:17" x14ac:dyDescent="0.25">
      <c r="A614" s="25" t="s">
        <v>1572</v>
      </c>
      <c r="B614" s="25" t="s">
        <v>1574</v>
      </c>
      <c r="C614" s="25" t="s">
        <v>1702</v>
      </c>
      <c r="D614" s="25" t="s">
        <v>1697</v>
      </c>
      <c r="E614" t="str">
        <f t="shared" si="103"/>
        <v>SA6_86</v>
      </c>
      <c r="J614">
        <v>10043</v>
      </c>
    </row>
    <row r="615" spans="1:17" x14ac:dyDescent="0.25">
      <c r="A615" s="25" t="s">
        <v>1577</v>
      </c>
      <c r="B615" s="25" t="s">
        <v>1578</v>
      </c>
      <c r="C615" s="25" t="s">
        <v>1706</v>
      </c>
      <c r="D615" s="25" t="s">
        <v>1469</v>
      </c>
      <c r="E615" t="str">
        <f t="shared" si="103"/>
        <v>CV1_13</v>
      </c>
      <c r="J615">
        <v>10050</v>
      </c>
      <c r="L615" t="s">
        <v>67</v>
      </c>
      <c r="M615" t="str">
        <f>B616</f>
        <v>CV1-13 Drive</v>
      </c>
      <c r="N615" t="s">
        <v>374</v>
      </c>
      <c r="O615" t="str">
        <f>B616</f>
        <v>CV1-13 Drive</v>
      </c>
      <c r="P615" t="s">
        <v>1609</v>
      </c>
      <c r="Q615" t="s">
        <v>1643</v>
      </c>
    </row>
    <row r="616" spans="1:17" x14ac:dyDescent="0.25">
      <c r="A616" s="41"/>
      <c r="B616" s="25" t="str">
        <f>A615&amp;" Drive"</f>
        <v>CV1-13 Drive</v>
      </c>
      <c r="C616" t="str">
        <f>A615</f>
        <v>CV1-13</v>
      </c>
      <c r="D616" t="s">
        <v>2022</v>
      </c>
      <c r="E616" t="str">
        <f>E615</f>
        <v>CV1_13</v>
      </c>
      <c r="H616" s="35" t="s">
        <v>1059</v>
      </c>
      <c r="J616">
        <f>J615</f>
        <v>10050</v>
      </c>
    </row>
    <row r="617" spans="1:17" x14ac:dyDescent="0.25">
      <c r="A617" s="25" t="s">
        <v>1576</v>
      </c>
      <c r="B617" s="25" t="s">
        <v>1579</v>
      </c>
      <c r="C617" s="25" t="s">
        <v>1706</v>
      </c>
      <c r="D617" s="25" t="s">
        <v>1978</v>
      </c>
      <c r="E617" t="str">
        <f t="shared" ref="E617:E627" si="104">SUBSTITUTE(SUBSTITUTE(A617,"-","_"),".","_")</f>
        <v>CV1_14</v>
      </c>
      <c r="J617">
        <v>10050</v>
      </c>
      <c r="L617" t="s">
        <v>67</v>
      </c>
      <c r="M617" t="str">
        <f>B618</f>
        <v>CV1-14 Drive</v>
      </c>
      <c r="N617" t="s">
        <v>374</v>
      </c>
      <c r="O617" t="str">
        <f>B618</f>
        <v>CV1-14 Drive</v>
      </c>
      <c r="P617" t="s">
        <v>1609</v>
      </c>
      <c r="Q617" t="s">
        <v>1645</v>
      </c>
    </row>
    <row r="618" spans="1:17" x14ac:dyDescent="0.25">
      <c r="A618" s="41"/>
      <c r="B618" s="25" t="str">
        <f>A617&amp;" Drive"</f>
        <v>CV1-14 Drive</v>
      </c>
      <c r="C618" t="str">
        <f>A617</f>
        <v>CV1-14</v>
      </c>
      <c r="D618" t="s">
        <v>2022</v>
      </c>
      <c r="E618" t="str">
        <f>E617</f>
        <v>CV1_14</v>
      </c>
      <c r="H618" s="35" t="s">
        <v>1059</v>
      </c>
      <c r="J618">
        <f>J617</f>
        <v>10050</v>
      </c>
    </row>
    <row r="619" spans="1:17" x14ac:dyDescent="0.25">
      <c r="A619" s="25" t="s">
        <v>1580</v>
      </c>
      <c r="B619" s="25" t="s">
        <v>1581</v>
      </c>
      <c r="C619" s="25" t="s">
        <v>1706</v>
      </c>
      <c r="D619" s="25" t="s">
        <v>1979</v>
      </c>
      <c r="E619" t="str">
        <f t="shared" si="104"/>
        <v>CV1_15</v>
      </c>
      <c r="J619">
        <v>10050</v>
      </c>
      <c r="L619" t="s">
        <v>67</v>
      </c>
      <c r="M619" t="str">
        <f>B620</f>
        <v>CV1-15 Drive</v>
      </c>
      <c r="N619" t="s">
        <v>374</v>
      </c>
      <c r="O619" t="str">
        <f>B620</f>
        <v>CV1-15 Drive</v>
      </c>
      <c r="P619" t="s">
        <v>1609</v>
      </c>
      <c r="Q619" t="s">
        <v>1950</v>
      </c>
    </row>
    <row r="620" spans="1:17" x14ac:dyDescent="0.25">
      <c r="A620" s="41"/>
      <c r="B620" s="25" t="str">
        <f>A619&amp;" Drive"</f>
        <v>CV1-15 Drive</v>
      </c>
      <c r="C620" t="str">
        <f>A619</f>
        <v>CV1-15</v>
      </c>
      <c r="D620" t="s">
        <v>2022</v>
      </c>
      <c r="E620" t="str">
        <f>E619</f>
        <v>CV1_15</v>
      </c>
      <c r="H620" s="35" t="s">
        <v>1059</v>
      </c>
      <c r="J620">
        <f>J619</f>
        <v>10050</v>
      </c>
    </row>
    <row r="621" spans="1:17" x14ac:dyDescent="0.25">
      <c r="A621" s="25" t="s">
        <v>1582</v>
      </c>
      <c r="B621" s="25" t="s">
        <v>1583</v>
      </c>
      <c r="C621" s="25" t="s">
        <v>1580</v>
      </c>
      <c r="D621" s="25" t="s">
        <v>1584</v>
      </c>
      <c r="E621" t="str">
        <f t="shared" si="104"/>
        <v>DT1_16</v>
      </c>
      <c r="J621">
        <v>10050</v>
      </c>
    </row>
    <row r="622" spans="1:17" x14ac:dyDescent="0.25">
      <c r="A622" s="25" t="s">
        <v>1450</v>
      </c>
      <c r="B622" s="25" t="s">
        <v>1587</v>
      </c>
      <c r="C622" s="25" t="s">
        <v>1706</v>
      </c>
      <c r="D622" s="25" t="s">
        <v>1980</v>
      </c>
      <c r="E622" t="str">
        <f t="shared" si="104"/>
        <v>CV1_18</v>
      </c>
      <c r="J622">
        <v>10050</v>
      </c>
      <c r="L622" t="s">
        <v>67</v>
      </c>
      <c r="M622" t="s">
        <v>2002</v>
      </c>
      <c r="N622" t="s">
        <v>374</v>
      </c>
      <c r="O622" t="s">
        <v>1450</v>
      </c>
    </row>
    <row r="623" spans="1:17" x14ac:dyDescent="0.25">
      <c r="A623" s="41"/>
      <c r="B623" s="25" t="str">
        <f>A622&amp;" Drive"</f>
        <v>CV1-18 Drive</v>
      </c>
      <c r="C623" t="str">
        <f>A622</f>
        <v>CV1-18</v>
      </c>
      <c r="D623" t="s">
        <v>2022</v>
      </c>
      <c r="E623" t="str">
        <f>E622</f>
        <v>CV1_18</v>
      </c>
      <c r="H623" s="35" t="s">
        <v>1059</v>
      </c>
      <c r="J623">
        <f>J622</f>
        <v>10050</v>
      </c>
    </row>
    <row r="624" spans="1:17" x14ac:dyDescent="0.25">
      <c r="A624" s="25" t="s">
        <v>2000</v>
      </c>
      <c r="B624" s="25" t="s">
        <v>2001</v>
      </c>
      <c r="C624" s="14" t="s">
        <v>1450</v>
      </c>
      <c r="D624" s="25" t="s">
        <v>1698</v>
      </c>
      <c r="E624" t="str">
        <f t="shared" ref="E624" si="105">SUBSTITUTE(SUBSTITUTE(A624,"-","_"),".","_")</f>
        <v>WT1_18</v>
      </c>
      <c r="J624">
        <v>10007</v>
      </c>
      <c r="L624" s="25"/>
      <c r="M624" s="25"/>
    </row>
    <row r="625" spans="1:19" x14ac:dyDescent="0.25">
      <c r="A625" s="25" t="s">
        <v>1585</v>
      </c>
      <c r="B625" s="25" t="s">
        <v>1586</v>
      </c>
      <c r="C625" s="25" t="s">
        <v>1706</v>
      </c>
      <c r="D625" s="25" t="s">
        <v>1949</v>
      </c>
      <c r="E625" t="str">
        <f t="shared" si="104"/>
        <v>CV1_20</v>
      </c>
      <c r="J625">
        <v>10050</v>
      </c>
    </row>
    <row r="626" spans="1:19" x14ac:dyDescent="0.25">
      <c r="A626" s="41"/>
      <c r="B626" s="25" t="str">
        <f>A625&amp;" Drive"</f>
        <v>CV1-20 Drive</v>
      </c>
      <c r="C626" t="str">
        <f>A625</f>
        <v>CV1-20</v>
      </c>
      <c r="D626" t="s">
        <v>2022</v>
      </c>
      <c r="E626" t="str">
        <f>E625</f>
        <v>CV1_20</v>
      </c>
      <c r="H626" s="35" t="s">
        <v>1059</v>
      </c>
      <c r="J626">
        <f>J625</f>
        <v>10050</v>
      </c>
    </row>
    <row r="627" spans="1:19" x14ac:dyDescent="0.25">
      <c r="A627" s="25" t="s">
        <v>1588</v>
      </c>
      <c r="B627" s="25" t="s">
        <v>1589</v>
      </c>
      <c r="C627" s="25" t="s">
        <v>1707</v>
      </c>
      <c r="D627" s="25" t="s">
        <v>1968</v>
      </c>
      <c r="E627" t="str">
        <f t="shared" si="104"/>
        <v>HP1_44A</v>
      </c>
      <c r="J627">
        <v>10006</v>
      </c>
      <c r="N627" t="s">
        <v>67</v>
      </c>
      <c r="O627" t="s">
        <v>1969</v>
      </c>
    </row>
    <row r="628" spans="1:19" x14ac:dyDescent="0.25">
      <c r="A628" s="25" t="s">
        <v>1593</v>
      </c>
      <c r="B628" s="25" t="s">
        <v>1590</v>
      </c>
      <c r="C628" s="25" t="s">
        <v>1707</v>
      </c>
      <c r="D628" s="25" t="s">
        <v>1968</v>
      </c>
      <c r="E628" t="str">
        <f t="shared" ref="E628:E635" si="106">SUBSTITUTE(SUBSTITUTE(A628,"-","_"),".","_")</f>
        <v>HP1_44B</v>
      </c>
      <c r="J628">
        <v>10006</v>
      </c>
      <c r="L628" s="25" t="s">
        <v>20</v>
      </c>
      <c r="M628" t="str">
        <f>A627</f>
        <v>HP1-44A</v>
      </c>
      <c r="N628" t="s">
        <v>67</v>
      </c>
      <c r="O628" t="s">
        <v>1971</v>
      </c>
    </row>
    <row r="629" spans="1:19" x14ac:dyDescent="0.25">
      <c r="A629" s="25" t="s">
        <v>1594</v>
      </c>
      <c r="B629" s="25" t="s">
        <v>1591</v>
      </c>
      <c r="C629" s="25" t="s">
        <v>1707</v>
      </c>
      <c r="D629" s="25" t="s">
        <v>1967</v>
      </c>
      <c r="E629" t="str">
        <f t="shared" si="106"/>
        <v>HP1_44C</v>
      </c>
      <c r="J629">
        <v>10006</v>
      </c>
      <c r="L629" s="25" t="s">
        <v>20</v>
      </c>
      <c r="M629" t="str">
        <f t="shared" ref="M629:M630" si="107">A628</f>
        <v>HP1-44B</v>
      </c>
    </row>
    <row r="630" spans="1:19" x14ac:dyDescent="0.25">
      <c r="A630" s="25" t="s">
        <v>1595</v>
      </c>
      <c r="B630" s="25" t="s">
        <v>1592</v>
      </c>
      <c r="C630" s="25" t="s">
        <v>1707</v>
      </c>
      <c r="D630" s="25" t="s">
        <v>1967</v>
      </c>
      <c r="E630" t="str">
        <f t="shared" si="106"/>
        <v>HP1_44D</v>
      </c>
      <c r="J630">
        <v>10006</v>
      </c>
      <c r="L630" s="25" t="s">
        <v>20</v>
      </c>
      <c r="M630" t="str">
        <f t="shared" si="107"/>
        <v>HP1-44C</v>
      </c>
    </row>
    <row r="631" spans="1:19" x14ac:dyDescent="0.25">
      <c r="A631" s="25" t="s">
        <v>1969</v>
      </c>
      <c r="B631" s="25" t="s">
        <v>1970</v>
      </c>
      <c r="C631" s="25" t="s">
        <v>1588</v>
      </c>
      <c r="D631" s="25" t="s">
        <v>992</v>
      </c>
      <c r="E631" t="s">
        <v>2034</v>
      </c>
      <c r="J631">
        <v>1006</v>
      </c>
      <c r="L631" s="25"/>
    </row>
    <row r="632" spans="1:19" x14ac:dyDescent="0.25">
      <c r="A632" s="25" t="s">
        <v>1971</v>
      </c>
      <c r="B632" s="25" t="s">
        <v>1972</v>
      </c>
      <c r="C632" s="25" t="s">
        <v>1593</v>
      </c>
      <c r="D632" s="25" t="s">
        <v>992</v>
      </c>
      <c r="E632" t="s">
        <v>2035</v>
      </c>
      <c r="J632">
        <v>1006</v>
      </c>
      <c r="L632" s="25"/>
    </row>
    <row r="633" spans="1:19" x14ac:dyDescent="0.25">
      <c r="A633" s="25" t="s">
        <v>1973</v>
      </c>
      <c r="B633" s="25" t="s">
        <v>1975</v>
      </c>
      <c r="C633" s="25" t="s">
        <v>1594</v>
      </c>
      <c r="D633" s="25" t="s">
        <v>1476</v>
      </c>
      <c r="E633" t="s">
        <v>2036</v>
      </c>
      <c r="J633">
        <v>1006</v>
      </c>
      <c r="L633" s="25"/>
    </row>
    <row r="634" spans="1:19" x14ac:dyDescent="0.25">
      <c r="A634" s="25" t="s">
        <v>1974</v>
      </c>
      <c r="B634" s="25" t="s">
        <v>1976</v>
      </c>
      <c r="C634" s="25" t="s">
        <v>1595</v>
      </c>
      <c r="D634" s="25" t="s">
        <v>1476</v>
      </c>
      <c r="E634" t="s">
        <v>2037</v>
      </c>
      <c r="J634">
        <v>1006</v>
      </c>
      <c r="L634" s="25"/>
    </row>
    <row r="635" spans="1:19" x14ac:dyDescent="0.25">
      <c r="A635" s="25" t="s">
        <v>1459</v>
      </c>
      <c r="B635" s="25" t="s">
        <v>1596</v>
      </c>
      <c r="C635" s="25" t="s">
        <v>1707</v>
      </c>
      <c r="D635" s="25" t="s">
        <v>1944</v>
      </c>
      <c r="E635" t="str">
        <f t="shared" si="106"/>
        <v>VF1_44A</v>
      </c>
      <c r="J635">
        <v>10006</v>
      </c>
      <c r="L635" s="25" t="s">
        <v>1597</v>
      </c>
      <c r="M635" s="25" t="s">
        <v>1588</v>
      </c>
      <c r="N635" s="25" t="s">
        <v>67</v>
      </c>
      <c r="O635" t="str">
        <f>$B636</f>
        <v>VF1-44A Drive</v>
      </c>
      <c r="P635" t="s">
        <v>374</v>
      </c>
      <c r="Q635" t="str">
        <f>B636</f>
        <v>VF1-44A Drive</v>
      </c>
    </row>
    <row r="636" spans="1:19" x14ac:dyDescent="0.25">
      <c r="A636" s="41"/>
      <c r="B636" s="25" t="s">
        <v>1612</v>
      </c>
      <c r="C636" t="str">
        <f>A635</f>
        <v>VF1-44A</v>
      </c>
      <c r="D636" t="s">
        <v>820</v>
      </c>
      <c r="E636" t="s">
        <v>817</v>
      </c>
      <c r="H636" s="35" t="s">
        <v>1059</v>
      </c>
      <c r="J636">
        <v>10006</v>
      </c>
    </row>
    <row r="637" spans="1:19" x14ac:dyDescent="0.25">
      <c r="A637" s="25" t="s">
        <v>1460</v>
      </c>
      <c r="B637" s="25" t="s">
        <v>1606</v>
      </c>
      <c r="C637" s="25" t="s">
        <v>1707</v>
      </c>
      <c r="D637" s="25" t="s">
        <v>1944</v>
      </c>
      <c r="E637" t="str">
        <f t="shared" ref="E637:E641" si="108">SUBSTITUTE(SUBSTITUTE(A637,"-","_"),".","_")</f>
        <v>VF1_44B</v>
      </c>
      <c r="J637">
        <v>10006</v>
      </c>
      <c r="L637" s="25" t="s">
        <v>20</v>
      </c>
      <c r="M637" t="str">
        <f>A635</f>
        <v>VF1-44A</v>
      </c>
      <c r="N637" s="25" t="s">
        <v>1597</v>
      </c>
      <c r="O637" s="25" t="s">
        <v>1593</v>
      </c>
      <c r="P637" s="25" t="s">
        <v>67</v>
      </c>
      <c r="Q637" t="str">
        <f>$B638</f>
        <v>VF1-44B Drive</v>
      </c>
      <c r="R637" t="s">
        <v>374</v>
      </c>
      <c r="S637" t="str">
        <f>D638</f>
        <v>Variable Speed Drive</v>
      </c>
    </row>
    <row r="638" spans="1:19" x14ac:dyDescent="0.25">
      <c r="A638" s="41"/>
      <c r="B638" s="25" t="s">
        <v>1613</v>
      </c>
      <c r="C638" t="str">
        <f>A637</f>
        <v>VF1-44B</v>
      </c>
      <c r="D638" t="s">
        <v>820</v>
      </c>
      <c r="E638" t="s">
        <v>817</v>
      </c>
      <c r="H638" s="35" t="s">
        <v>1059</v>
      </c>
      <c r="J638">
        <v>10006</v>
      </c>
      <c r="L638" s="25" t="s">
        <v>20</v>
      </c>
      <c r="M638" t="str">
        <f>B636</f>
        <v>VF1-44A Drive</v>
      </c>
    </row>
    <row r="639" spans="1:19" x14ac:dyDescent="0.25">
      <c r="A639" s="25" t="s">
        <v>1461</v>
      </c>
      <c r="B639" s="25" t="s">
        <v>1607</v>
      </c>
      <c r="C639" s="25" t="s">
        <v>1707</v>
      </c>
      <c r="D639" s="25" t="s">
        <v>1944</v>
      </c>
      <c r="E639" t="str">
        <f t="shared" si="108"/>
        <v>VF1_44C</v>
      </c>
      <c r="J639">
        <v>10006</v>
      </c>
      <c r="L639" s="25" t="s">
        <v>20</v>
      </c>
      <c r="M639" t="str">
        <f>A637</f>
        <v>VF1-44B</v>
      </c>
      <c r="N639" s="25" t="s">
        <v>1597</v>
      </c>
      <c r="O639" s="25" t="s">
        <v>1594</v>
      </c>
      <c r="P639" s="25" t="s">
        <v>67</v>
      </c>
      <c r="Q639" t="str">
        <f>$B640</f>
        <v>VF1-44C Drive</v>
      </c>
      <c r="R639" t="s">
        <v>374</v>
      </c>
      <c r="S639" t="str">
        <f>D640</f>
        <v>Variable Speed Drive</v>
      </c>
    </row>
    <row r="640" spans="1:19" x14ac:dyDescent="0.25">
      <c r="A640" s="41"/>
      <c r="B640" s="25" t="s">
        <v>1614</v>
      </c>
      <c r="C640" t="str">
        <f>A639</f>
        <v>VF1-44C</v>
      </c>
      <c r="D640" t="s">
        <v>820</v>
      </c>
      <c r="E640" t="s">
        <v>817</v>
      </c>
      <c r="H640" s="35" t="s">
        <v>1059</v>
      </c>
      <c r="J640">
        <v>10006</v>
      </c>
      <c r="L640" s="25" t="s">
        <v>20</v>
      </c>
      <c r="M640" t="str">
        <f>B638</f>
        <v>VF1-44B Drive</v>
      </c>
    </row>
    <row r="641" spans="1:19" x14ac:dyDescent="0.25">
      <c r="A641" s="25" t="s">
        <v>1605</v>
      </c>
      <c r="B641" s="25" t="s">
        <v>1608</v>
      </c>
      <c r="C641" s="25" t="s">
        <v>1707</v>
      </c>
      <c r="D641" s="25" t="s">
        <v>1944</v>
      </c>
      <c r="E641" t="str">
        <f t="shared" si="108"/>
        <v>VF1_44D</v>
      </c>
      <c r="J641">
        <v>10006</v>
      </c>
      <c r="L641" s="25" t="s">
        <v>20</v>
      </c>
      <c r="M641" t="str">
        <f>A639</f>
        <v>VF1-44C</v>
      </c>
      <c r="N641" s="25" t="s">
        <v>1597</v>
      </c>
      <c r="O641" s="25" t="s">
        <v>1595</v>
      </c>
      <c r="P641" s="25" t="s">
        <v>67</v>
      </c>
      <c r="Q641" t="str">
        <f>$B642</f>
        <v>VF1-44D Drive</v>
      </c>
      <c r="R641" t="s">
        <v>374</v>
      </c>
      <c r="S641" t="str">
        <f>D642</f>
        <v>Variable Speed Drive</v>
      </c>
    </row>
    <row r="642" spans="1:19" x14ac:dyDescent="0.25">
      <c r="A642" s="41"/>
      <c r="B642" s="25" t="s">
        <v>1615</v>
      </c>
      <c r="C642" t="str">
        <f>A641</f>
        <v>VF1-44D</v>
      </c>
      <c r="D642" t="s">
        <v>820</v>
      </c>
      <c r="E642" t="s">
        <v>817</v>
      </c>
      <c r="H642" s="35" t="s">
        <v>1059</v>
      </c>
      <c r="J642">
        <v>10006</v>
      </c>
      <c r="L642" s="25" t="s">
        <v>20</v>
      </c>
      <c r="M642" t="str">
        <f>B640</f>
        <v>VF1-44C Drive</v>
      </c>
    </row>
    <row r="643" spans="1:19" x14ac:dyDescent="0.25">
      <c r="A643" s="25" t="s">
        <v>1443</v>
      </c>
      <c r="B643" s="25" t="s">
        <v>1616</v>
      </c>
      <c r="C643" s="25" t="s">
        <v>1709</v>
      </c>
      <c r="D643" s="25" t="s">
        <v>1977</v>
      </c>
      <c r="E643" t="str">
        <f t="shared" ref="E643:E647" si="109">SUBSTITUTE(SUBSTITUTE(A643,"-","_"),".","_")</f>
        <v>CV1_45</v>
      </c>
      <c r="J643">
        <v>10006</v>
      </c>
      <c r="L643" s="25" t="s">
        <v>1597</v>
      </c>
      <c r="M643" s="25" t="s">
        <v>1622</v>
      </c>
      <c r="N643" t="s">
        <v>67</v>
      </c>
      <c r="O643" t="s">
        <v>2027</v>
      </c>
      <c r="P643" t="s">
        <v>374</v>
      </c>
      <c r="Q643" t="str">
        <f>O643</f>
        <v>CV1-45 Drive,WT1-45B</v>
      </c>
    </row>
    <row r="644" spans="1:19" x14ac:dyDescent="0.25">
      <c r="A644" s="41"/>
      <c r="B644" s="25" t="str">
        <f>A643&amp;" Drive"</f>
        <v>CV1-45 Drive</v>
      </c>
      <c r="C644" t="str">
        <f>A643</f>
        <v>CV1-45</v>
      </c>
      <c r="D644" t="s">
        <v>2022</v>
      </c>
      <c r="E644" t="str">
        <f>E643</f>
        <v>CV1_45</v>
      </c>
      <c r="H644" s="35" t="s">
        <v>1059</v>
      </c>
      <c r="J644">
        <f>J643</f>
        <v>10006</v>
      </c>
    </row>
    <row r="645" spans="1:19" x14ac:dyDescent="0.25">
      <c r="A645" s="25" t="s">
        <v>1444</v>
      </c>
      <c r="B645" s="25" t="s">
        <v>1617</v>
      </c>
      <c r="C645" s="25" t="s">
        <v>1709</v>
      </c>
      <c r="D645" s="25" t="s">
        <v>1469</v>
      </c>
      <c r="E645" t="str">
        <f t="shared" si="109"/>
        <v>CV1_46</v>
      </c>
      <c r="J645">
        <v>10006</v>
      </c>
      <c r="L645" t="s">
        <v>67</v>
      </c>
      <c r="M645" t="str">
        <f>B646</f>
        <v>CV1-46 Drive</v>
      </c>
      <c r="N645" t="s">
        <v>374</v>
      </c>
      <c r="O645" t="str">
        <f>M645</f>
        <v>CV1-46 Drive</v>
      </c>
    </row>
    <row r="646" spans="1:19" x14ac:dyDescent="0.25">
      <c r="A646" s="41"/>
      <c r="B646" s="25" t="str">
        <f>A645&amp;" Drive"</f>
        <v>CV1-46 Drive</v>
      </c>
      <c r="C646" t="str">
        <f>A645</f>
        <v>CV1-46</v>
      </c>
      <c r="D646" t="s">
        <v>2022</v>
      </c>
      <c r="E646" t="str">
        <f>E645</f>
        <v>CV1_46</v>
      </c>
      <c r="H646" s="35" t="s">
        <v>1059</v>
      </c>
      <c r="J646">
        <f>J645</f>
        <v>10006</v>
      </c>
    </row>
    <row r="647" spans="1:19" x14ac:dyDescent="0.25">
      <c r="A647" s="25" t="s">
        <v>1618</v>
      </c>
      <c r="B647" s="25" t="s">
        <v>1619</v>
      </c>
      <c r="C647" s="25" t="s">
        <v>1443</v>
      </c>
      <c r="D647" s="25" t="s">
        <v>1698</v>
      </c>
      <c r="E647" t="str">
        <f t="shared" si="109"/>
        <v>WT1_45A</v>
      </c>
      <c r="J647">
        <v>10006</v>
      </c>
      <c r="L647" s="25" t="s">
        <v>1597</v>
      </c>
      <c r="M647" s="25" t="s">
        <v>1443</v>
      </c>
    </row>
    <row r="648" spans="1:19" x14ac:dyDescent="0.25">
      <c r="A648" s="25" t="s">
        <v>1621</v>
      </c>
      <c r="B648" s="25" t="s">
        <v>1620</v>
      </c>
      <c r="C648" s="25" t="s">
        <v>1443</v>
      </c>
      <c r="D648" s="25" t="s">
        <v>1698</v>
      </c>
      <c r="E648" t="str">
        <f t="shared" ref="E648:E650" si="110">SUBSTITUTE(SUBSTITUTE(A648,"-","_"),".","_")</f>
        <v>WT1_45B</v>
      </c>
      <c r="J648">
        <v>10006</v>
      </c>
      <c r="L648" s="25" t="s">
        <v>1597</v>
      </c>
      <c r="M648" s="25" t="s">
        <v>1623</v>
      </c>
    </row>
    <row r="649" spans="1:19" x14ac:dyDescent="0.25">
      <c r="A649" s="25" t="s">
        <v>1624</v>
      </c>
      <c r="B649" s="25" t="s">
        <v>1628</v>
      </c>
      <c r="C649" s="25" t="s">
        <v>1707</v>
      </c>
      <c r="D649" s="25" t="s">
        <v>1981</v>
      </c>
      <c r="E649" t="str">
        <f t="shared" si="110"/>
        <v>BN1_1</v>
      </c>
      <c r="J649">
        <v>10006</v>
      </c>
    </row>
    <row r="650" spans="1:19" x14ac:dyDescent="0.25">
      <c r="A650" s="25" t="s">
        <v>1625</v>
      </c>
      <c r="B650" s="25" t="s">
        <v>1627</v>
      </c>
      <c r="C650" s="25" t="s">
        <v>1707</v>
      </c>
      <c r="D650" s="25" t="s">
        <v>1611</v>
      </c>
      <c r="E650" t="str">
        <f t="shared" si="110"/>
        <v>VF1_2</v>
      </c>
      <c r="J650">
        <v>10006</v>
      </c>
      <c r="L650" s="25" t="s">
        <v>1597</v>
      </c>
      <c r="M650" s="25" t="s">
        <v>1588</v>
      </c>
      <c r="N650" s="25" t="s">
        <v>67</v>
      </c>
      <c r="O650" s="25" t="s">
        <v>1626</v>
      </c>
      <c r="P650" t="s">
        <v>374</v>
      </c>
      <c r="Q650" t="s">
        <v>1626</v>
      </c>
    </row>
    <row r="651" spans="1:19" x14ac:dyDescent="0.25">
      <c r="A651" s="41"/>
      <c r="B651" s="25" t="s">
        <v>1626</v>
      </c>
      <c r="C651" t="str">
        <f>A650</f>
        <v>VF1-2</v>
      </c>
      <c r="D651" t="s">
        <v>820</v>
      </c>
      <c r="E651" t="s">
        <v>817</v>
      </c>
      <c r="H651" s="35" t="s">
        <v>1059</v>
      </c>
      <c r="J651">
        <v>10006</v>
      </c>
    </row>
    <row r="652" spans="1:19" x14ac:dyDescent="0.25">
      <c r="A652" s="25" t="s">
        <v>1629</v>
      </c>
      <c r="B652" s="25" t="s">
        <v>1630</v>
      </c>
      <c r="C652" s="25" t="s">
        <v>1707</v>
      </c>
      <c r="D652" s="25" t="s">
        <v>1977</v>
      </c>
      <c r="E652" t="str">
        <f t="shared" ref="E652" si="111">SUBSTITUTE(SUBSTITUTE(A652,"-","_"),".","_")</f>
        <v>CV1_5</v>
      </c>
      <c r="J652">
        <v>10006</v>
      </c>
    </row>
    <row r="653" spans="1:19" x14ac:dyDescent="0.25">
      <c r="A653" s="41"/>
      <c r="B653" s="25" t="str">
        <f>A652&amp;" Drive"</f>
        <v>CV1-5 Drive</v>
      </c>
      <c r="C653" t="str">
        <f>A652</f>
        <v>CV1-5</v>
      </c>
      <c r="D653" t="s">
        <v>2022</v>
      </c>
      <c r="E653" t="str">
        <f>E652</f>
        <v>CV1_5</v>
      </c>
      <c r="H653" s="35" t="s">
        <v>1059</v>
      </c>
      <c r="J653">
        <f>J652</f>
        <v>10006</v>
      </c>
    </row>
    <row r="654" spans="1:19" x14ac:dyDescent="0.25">
      <c r="A654" s="25" t="s">
        <v>1984</v>
      </c>
      <c r="B654" s="25" t="s">
        <v>1985</v>
      </c>
      <c r="C654" s="14" t="e">
        <f>#REF!</f>
        <v>#REF!</v>
      </c>
      <c r="D654" s="25" t="s">
        <v>1698</v>
      </c>
      <c r="E654" t="str">
        <f t="shared" ref="E654" si="112">SUBSTITUTE(SUBSTITUTE(A654,"-","_"),".","_")</f>
        <v>WT1_5</v>
      </c>
      <c r="J654">
        <v>10007</v>
      </c>
      <c r="L654" s="25"/>
      <c r="M654" s="25"/>
    </row>
    <row r="655" spans="1:19" x14ac:dyDescent="0.25">
      <c r="A655" s="25" t="s">
        <v>1632</v>
      </c>
      <c r="B655" s="25" t="s">
        <v>1631</v>
      </c>
      <c r="C655" s="25" t="s">
        <v>1709</v>
      </c>
      <c r="D655" s="25" t="s">
        <v>1469</v>
      </c>
      <c r="E655" t="str">
        <f t="shared" ref="E655" si="113">SUBSTITUTE(SUBSTITUTE(A655,"-","_"),".","_")</f>
        <v>CV1_6</v>
      </c>
      <c r="J655">
        <v>10006</v>
      </c>
      <c r="L655" t="s">
        <v>67</v>
      </c>
      <c r="M655" t="str">
        <f>B656</f>
        <v>CV1-6 Drive</v>
      </c>
      <c r="N655" t="s">
        <v>374</v>
      </c>
      <c r="O655" t="str">
        <f>M655</f>
        <v>CV1-6 Drive</v>
      </c>
    </row>
    <row r="656" spans="1:19" x14ac:dyDescent="0.25">
      <c r="A656" s="41"/>
      <c r="B656" s="25" t="str">
        <f>A655&amp;" Drive"</f>
        <v>CV1-6 Drive</v>
      </c>
      <c r="C656" t="str">
        <f>A655</f>
        <v>CV1-6</v>
      </c>
      <c r="D656" t="s">
        <v>2022</v>
      </c>
      <c r="E656" t="str">
        <f>E655</f>
        <v>CV1_6</v>
      </c>
      <c r="H656" s="35" t="s">
        <v>1059</v>
      </c>
      <c r="J656">
        <f>J655</f>
        <v>10006</v>
      </c>
    </row>
    <row r="657" spans="1:15" x14ac:dyDescent="0.25">
      <c r="A657" s="25" t="str">
        <f>"ZS"&amp;MID(A655,3,4)&amp;".1"</f>
        <v>ZS1-6.1</v>
      </c>
      <c r="B657" s="25" t="s">
        <v>1982</v>
      </c>
      <c r="C657" s="14" t="str">
        <f>C656</f>
        <v>CV1-6</v>
      </c>
      <c r="D657" s="25" t="s">
        <v>1676</v>
      </c>
      <c r="E657" s="25" t="str">
        <f>SUBSTITUTE(SUBSTITUTE(C657,"-","_"),".","_")&amp;"_Alm_DriftEast"</f>
        <v>CV1_6_Alm_DriftEast</v>
      </c>
      <c r="J657">
        <v>10026</v>
      </c>
      <c r="K657" s="25" t="s">
        <v>392</v>
      </c>
      <c r="L657" s="25" t="s">
        <v>1156</v>
      </c>
      <c r="M657" s="14" t="str">
        <f>C657</f>
        <v>CV1-6</v>
      </c>
    </row>
    <row r="658" spans="1:15" x14ac:dyDescent="0.25">
      <c r="A658" s="25" t="str">
        <f>"ZS"&amp;MID(A655,3,4)&amp;".2"</f>
        <v>ZS1-6.2</v>
      </c>
      <c r="B658" s="25" t="s">
        <v>1983</v>
      </c>
      <c r="C658" s="14" t="str">
        <f>C657</f>
        <v>CV1-6</v>
      </c>
      <c r="D658" s="25" t="s">
        <v>1676</v>
      </c>
      <c r="E658" s="25" t="str">
        <f>SUBSTITUTE(SUBSTITUTE(C658,"-","_"),".","_")&amp;"_Alm_DriftWest"</f>
        <v>CV1_6_Alm_DriftWest</v>
      </c>
      <c r="J658">
        <v>10026</v>
      </c>
      <c r="K658" s="25" t="s">
        <v>392</v>
      </c>
      <c r="L658" s="25" t="s">
        <v>1156</v>
      </c>
      <c r="M658" s="14" t="str">
        <f>C658</f>
        <v>CV1-6</v>
      </c>
    </row>
    <row r="659" spans="1:15" x14ac:dyDescent="0.25">
      <c r="A659" s="25" t="s">
        <v>1447</v>
      </c>
      <c r="B659" s="25" t="s">
        <v>1633</v>
      </c>
      <c r="C659" s="25" t="s">
        <v>1709</v>
      </c>
      <c r="D659" s="25" t="s">
        <v>1978</v>
      </c>
      <c r="E659" t="str">
        <f t="shared" ref="E659:E661" si="114">SUBSTITUTE(SUBSTITUTE(A659,"-","_"),".","_")</f>
        <v>CV1_7</v>
      </c>
      <c r="J659">
        <v>10006</v>
      </c>
      <c r="L659" t="s">
        <v>67</v>
      </c>
      <c r="M659" t="s">
        <v>1994</v>
      </c>
      <c r="N659" t="s">
        <v>374</v>
      </c>
      <c r="O659" t="s">
        <v>1994</v>
      </c>
    </row>
    <row r="660" spans="1:15" x14ac:dyDescent="0.25">
      <c r="A660" s="41"/>
      <c r="B660" s="25" t="str">
        <f>A659&amp;" Drive"</f>
        <v>CV1-7 Drive</v>
      </c>
      <c r="C660" t="str">
        <f>A659</f>
        <v>CV1-7</v>
      </c>
      <c r="D660" t="s">
        <v>2022</v>
      </c>
      <c r="E660" t="str">
        <f>E659</f>
        <v>CV1_7</v>
      </c>
      <c r="H660" s="35" t="s">
        <v>1059</v>
      </c>
      <c r="J660">
        <f>J659</f>
        <v>10006</v>
      </c>
    </row>
    <row r="661" spans="1:15" x14ac:dyDescent="0.25">
      <c r="A661" s="25" t="s">
        <v>1448</v>
      </c>
      <c r="B661" s="25" t="s">
        <v>1634</v>
      </c>
      <c r="C661" s="25" t="s">
        <v>1709</v>
      </c>
      <c r="D661" s="25" t="s">
        <v>1986</v>
      </c>
      <c r="E661" t="str">
        <f t="shared" si="114"/>
        <v>CV1_9</v>
      </c>
      <c r="J661">
        <v>10006</v>
      </c>
      <c r="L661" t="s">
        <v>67</v>
      </c>
      <c r="M661" t="s">
        <v>1995</v>
      </c>
      <c r="N661" t="s">
        <v>374</v>
      </c>
      <c r="O661" t="s">
        <v>1995</v>
      </c>
    </row>
    <row r="662" spans="1:15" x14ac:dyDescent="0.25">
      <c r="A662" s="41"/>
      <c r="B662" s="25" t="str">
        <f>A661&amp;" Drive"</f>
        <v>CV1-9 Drive</v>
      </c>
      <c r="C662" t="str">
        <f>A661</f>
        <v>CV1-9</v>
      </c>
      <c r="D662" t="s">
        <v>2022</v>
      </c>
      <c r="E662" t="str">
        <f>E661</f>
        <v>CV1_9</v>
      </c>
      <c r="H662" s="35" t="s">
        <v>1059</v>
      </c>
      <c r="J662">
        <f>J661</f>
        <v>10006</v>
      </c>
    </row>
    <row r="663" spans="1:15" x14ac:dyDescent="0.25">
      <c r="A663" s="25" t="s">
        <v>1441</v>
      </c>
      <c r="B663" s="25" t="s">
        <v>1635</v>
      </c>
      <c r="C663" s="25" t="s">
        <v>1709</v>
      </c>
      <c r="D663" s="25" t="s">
        <v>1998</v>
      </c>
      <c r="E663" t="str">
        <f t="shared" ref="E663:E667" si="115">SUBSTITUTE(SUBSTITUTE(A663,"-","_"),".","_")</f>
        <v>CV1_48</v>
      </c>
      <c r="J663">
        <v>10006</v>
      </c>
      <c r="L663" t="s">
        <v>67</v>
      </c>
      <c r="M663" t="s">
        <v>1996</v>
      </c>
      <c r="N663" t="s">
        <v>374</v>
      </c>
      <c r="O663" t="s">
        <v>1996</v>
      </c>
    </row>
    <row r="664" spans="1:15" x14ac:dyDescent="0.25">
      <c r="A664" s="41"/>
      <c r="B664" s="25" t="str">
        <f>A663&amp;" Drive"</f>
        <v>CV1-48 Drive</v>
      </c>
      <c r="C664" t="str">
        <f>A663</f>
        <v>CV1-48</v>
      </c>
      <c r="D664" t="s">
        <v>2022</v>
      </c>
      <c r="E664" t="str">
        <f>E663</f>
        <v>CV1_48</v>
      </c>
      <c r="H664" s="35" t="s">
        <v>1059</v>
      </c>
      <c r="J664">
        <f>J663</f>
        <v>10006</v>
      </c>
    </row>
    <row r="665" spans="1:15" x14ac:dyDescent="0.25">
      <c r="A665" s="25" t="s">
        <v>1637</v>
      </c>
      <c r="B665" s="25" t="s">
        <v>1636</v>
      </c>
      <c r="C665" s="25" t="s">
        <v>1709</v>
      </c>
      <c r="D665" s="25" t="s">
        <v>1949</v>
      </c>
      <c r="E665" t="str">
        <f t="shared" si="115"/>
        <v>CV1_8</v>
      </c>
      <c r="J665">
        <v>10006</v>
      </c>
      <c r="L665" t="s">
        <v>67</v>
      </c>
      <c r="M665" t="s">
        <v>1997</v>
      </c>
      <c r="N665" t="s">
        <v>374</v>
      </c>
      <c r="O665" t="s">
        <v>1997</v>
      </c>
    </row>
    <row r="666" spans="1:15" x14ac:dyDescent="0.25">
      <c r="A666" s="41"/>
      <c r="B666" s="25" t="str">
        <f>A665&amp;" Drive"</f>
        <v>CV1-8 Drive</v>
      </c>
      <c r="C666" t="str">
        <f>A665</f>
        <v>CV1-8</v>
      </c>
      <c r="D666" t="s">
        <v>2022</v>
      </c>
      <c r="E666" t="str">
        <f>E665</f>
        <v>CV1_8</v>
      </c>
      <c r="H666" s="35" t="s">
        <v>1059</v>
      </c>
      <c r="J666">
        <f>J665</f>
        <v>10006</v>
      </c>
    </row>
    <row r="667" spans="1:15" x14ac:dyDescent="0.25">
      <c r="B667" s="25" t="s">
        <v>1638</v>
      </c>
      <c r="C667" t="s">
        <v>1841</v>
      </c>
      <c r="D667" s="25" t="s">
        <v>1488</v>
      </c>
      <c r="E667" t="str">
        <f t="shared" si="115"/>
        <v/>
      </c>
      <c r="J667">
        <v>10006</v>
      </c>
      <c r="K667" s="25"/>
      <c r="L667" s="25"/>
      <c r="M667" s="25"/>
    </row>
    <row r="668" spans="1:15" x14ac:dyDescent="0.25">
      <c r="A668" s="25" t="s">
        <v>1455</v>
      </c>
      <c r="B668" s="25" t="s">
        <v>1639</v>
      </c>
      <c r="C668" s="25" t="s">
        <v>1705</v>
      </c>
      <c r="D668" s="25" t="s">
        <v>1469</v>
      </c>
      <c r="E668" t="str">
        <f t="shared" ref="E668:E671" si="116">SUBSTITUTE(SUBSTITUTE(A668,"-","_"),".","_")</f>
        <v>CV1_11</v>
      </c>
      <c r="J668">
        <v>10007</v>
      </c>
    </row>
    <row r="669" spans="1:15" x14ac:dyDescent="0.25">
      <c r="A669" s="25" t="s">
        <v>1466</v>
      </c>
      <c r="B669" s="25" t="s">
        <v>1640</v>
      </c>
      <c r="C669" s="25" t="s">
        <v>1455</v>
      </c>
      <c r="D669" s="25" t="s">
        <v>1698</v>
      </c>
      <c r="E669" t="str">
        <f t="shared" si="116"/>
        <v>WT1_11</v>
      </c>
      <c r="J669">
        <v>10007</v>
      </c>
      <c r="L669" s="25"/>
      <c r="M669" s="25"/>
    </row>
    <row r="670" spans="1:15" x14ac:dyDescent="0.25">
      <c r="A670" s="25" t="s">
        <v>1641</v>
      </c>
      <c r="B670" s="25" t="s">
        <v>1642</v>
      </c>
      <c r="C670" s="25" t="s">
        <v>1705</v>
      </c>
      <c r="D670" t="s">
        <v>49</v>
      </c>
      <c r="E670" t="str">
        <f t="shared" si="116"/>
        <v>GT1_11</v>
      </c>
      <c r="J670">
        <v>10007</v>
      </c>
    </row>
    <row r="671" spans="1:15" x14ac:dyDescent="0.25">
      <c r="A671" t="s">
        <v>1643</v>
      </c>
      <c r="B671" s="25" t="s">
        <v>1644</v>
      </c>
      <c r="C671" s="25" t="s">
        <v>1705</v>
      </c>
      <c r="D671" s="15" t="s">
        <v>849</v>
      </c>
      <c r="E671" t="str">
        <f t="shared" si="116"/>
        <v>SN1_12A</v>
      </c>
      <c r="H671" s="35"/>
      <c r="J671">
        <v>10007</v>
      </c>
      <c r="K671" s="15"/>
      <c r="L671" t="s">
        <v>67</v>
      </c>
      <c r="M671" t="str">
        <f>$B672</f>
        <v>SN1-12A Drive</v>
      </c>
    </row>
    <row r="672" spans="1:15" x14ac:dyDescent="0.25">
      <c r="B672" s="15" t="str">
        <f>A671&amp;" Drive"</f>
        <v>SN1-12A Drive</v>
      </c>
      <c r="C672" s="15" t="str">
        <f>A671</f>
        <v>SN1-12A</v>
      </c>
      <c r="D672" t="s">
        <v>819</v>
      </c>
      <c r="E672" t="str">
        <f>E671</f>
        <v>SN1_12A</v>
      </c>
      <c r="H672" s="35" t="s">
        <v>1059</v>
      </c>
      <c r="J672">
        <v>10007</v>
      </c>
      <c r="K672" s="15"/>
    </row>
    <row r="673" spans="1:15" x14ac:dyDescent="0.25">
      <c r="A673" s="25" t="s">
        <v>1645</v>
      </c>
      <c r="B673" s="25" t="s">
        <v>1646</v>
      </c>
      <c r="C673" s="25" t="s">
        <v>1705</v>
      </c>
      <c r="D673" s="15" t="s">
        <v>849</v>
      </c>
      <c r="E673" t="str">
        <f t="shared" ref="E673" si="117">SUBSTITUTE(SUBSTITUTE(A673,"-","_"),".","_")</f>
        <v>SN1_12B</v>
      </c>
      <c r="H673" s="35"/>
      <c r="J673">
        <v>10007</v>
      </c>
      <c r="K673" s="15"/>
      <c r="L673" t="s">
        <v>67</v>
      </c>
      <c r="M673" t="str">
        <f>$B674</f>
        <v>SN1-12B Drive</v>
      </c>
    </row>
    <row r="674" spans="1:15" x14ac:dyDescent="0.25">
      <c r="B674" s="15" t="str">
        <f>A673&amp;" Drive"</f>
        <v>SN1-12B Drive</v>
      </c>
      <c r="C674" s="15" t="str">
        <f>A673</f>
        <v>SN1-12B</v>
      </c>
      <c r="D674" t="s">
        <v>819</v>
      </c>
      <c r="E674" t="str">
        <f>E673</f>
        <v>SN1_12B</v>
      </c>
      <c r="H674" s="35" t="s">
        <v>1059</v>
      </c>
      <c r="J674">
        <v>10007</v>
      </c>
      <c r="K674" s="15"/>
    </row>
    <row r="675" spans="1:15" x14ac:dyDescent="0.25">
      <c r="A675" s="25" t="s">
        <v>1647</v>
      </c>
      <c r="B675" s="25" t="s">
        <v>1649</v>
      </c>
      <c r="C675" s="25" t="s">
        <v>1705</v>
      </c>
      <c r="D675" s="25" t="s">
        <v>2009</v>
      </c>
      <c r="E675" t="str">
        <f t="shared" ref="E675:E678" si="118">SUBSTITUTE(SUBSTITUTE(A675,"-","_"),".","_")</f>
        <v>CV1_21</v>
      </c>
      <c r="J675">
        <v>10007</v>
      </c>
      <c r="L675" t="s">
        <v>67</v>
      </c>
      <c r="M675" t="s">
        <v>2011</v>
      </c>
      <c r="N675" t="s">
        <v>374</v>
      </c>
      <c r="O675" t="s">
        <v>2010</v>
      </c>
    </row>
    <row r="676" spans="1:15" x14ac:dyDescent="0.25">
      <c r="A676" s="41"/>
      <c r="B676" s="25" t="str">
        <f>A675&amp;" Drive"</f>
        <v>CV1-21 Drive</v>
      </c>
      <c r="C676" t="str">
        <f>A675</f>
        <v>CV1-21</v>
      </c>
      <c r="D676" t="s">
        <v>820</v>
      </c>
      <c r="E676" t="str">
        <f>E675</f>
        <v>CV1_21</v>
      </c>
      <c r="H676" s="35" t="s">
        <v>1059</v>
      </c>
      <c r="J676">
        <f>J675</f>
        <v>10007</v>
      </c>
    </row>
    <row r="677" spans="1:15" x14ac:dyDescent="0.25">
      <c r="A677" s="25" t="s">
        <v>1648</v>
      </c>
      <c r="B677" s="25" t="s">
        <v>1650</v>
      </c>
      <c r="C677" s="25" t="s">
        <v>1647</v>
      </c>
      <c r="D677" s="25" t="s">
        <v>1698</v>
      </c>
      <c r="E677" t="str">
        <f t="shared" si="118"/>
        <v>WT1_21</v>
      </c>
      <c r="J677">
        <v>10007</v>
      </c>
      <c r="L677" s="25"/>
      <c r="M677" s="25"/>
    </row>
    <row r="678" spans="1:15" x14ac:dyDescent="0.25">
      <c r="A678" s="25" t="s">
        <v>1651</v>
      </c>
      <c r="B678" s="25" t="s">
        <v>1654</v>
      </c>
      <c r="C678" s="25" t="s">
        <v>1705</v>
      </c>
      <c r="D678" s="25" t="s">
        <v>1960</v>
      </c>
      <c r="E678" t="str">
        <f t="shared" si="118"/>
        <v>BN1_22A</v>
      </c>
      <c r="J678">
        <v>10007</v>
      </c>
      <c r="L678" t="s">
        <v>67</v>
      </c>
      <c r="M678" t="s">
        <v>2003</v>
      </c>
      <c r="N678" t="s">
        <v>2012</v>
      </c>
      <c r="O678" t="s">
        <v>1647</v>
      </c>
    </row>
    <row r="679" spans="1:15" x14ac:dyDescent="0.25">
      <c r="A679" s="25" t="s">
        <v>1652</v>
      </c>
      <c r="B679" s="25" t="s">
        <v>1655</v>
      </c>
      <c r="C679" s="25" t="s">
        <v>1705</v>
      </c>
      <c r="D679" s="25" t="s">
        <v>1960</v>
      </c>
      <c r="E679" t="str">
        <f t="shared" ref="E679:E693" si="119">SUBSTITUTE(SUBSTITUTE(A679,"-","_"),".","_")</f>
        <v>BN1_22B</v>
      </c>
      <c r="J679">
        <v>10007</v>
      </c>
      <c r="L679" t="s">
        <v>67</v>
      </c>
      <c r="M679" t="s">
        <v>2004</v>
      </c>
      <c r="N679" t="s">
        <v>2012</v>
      </c>
      <c r="O679" t="s">
        <v>1647</v>
      </c>
    </row>
    <row r="680" spans="1:15" x14ac:dyDescent="0.25">
      <c r="A680" s="25" t="s">
        <v>1653</v>
      </c>
      <c r="B680" s="25" t="s">
        <v>1656</v>
      </c>
      <c r="C680" s="25" t="s">
        <v>1705</v>
      </c>
      <c r="D680" s="25" t="s">
        <v>1960</v>
      </c>
      <c r="E680" t="str">
        <f t="shared" si="119"/>
        <v>BN1_22C</v>
      </c>
      <c r="J680">
        <v>10007</v>
      </c>
      <c r="L680" t="s">
        <v>67</v>
      </c>
      <c r="M680" t="s">
        <v>2005</v>
      </c>
      <c r="N680" t="s">
        <v>2012</v>
      </c>
      <c r="O680" t="s">
        <v>1647</v>
      </c>
    </row>
    <row r="681" spans="1:15" x14ac:dyDescent="0.25">
      <c r="A681" s="25" t="s">
        <v>1449</v>
      </c>
      <c r="B681" s="25" t="s">
        <v>1657</v>
      </c>
      <c r="C681" s="25" t="s">
        <v>1705</v>
      </c>
      <c r="D681" s="25" t="s">
        <v>1469</v>
      </c>
      <c r="E681" t="str">
        <f t="shared" si="119"/>
        <v>CV1_26</v>
      </c>
      <c r="J681">
        <v>10007</v>
      </c>
    </row>
    <row r="682" spans="1:15" x14ac:dyDescent="0.25">
      <c r="A682" s="41"/>
      <c r="B682" s="25" t="str">
        <f>A681&amp;" Drive"</f>
        <v>CV1-26 Drive</v>
      </c>
      <c r="C682" t="str">
        <f>A681</f>
        <v>CV1-26</v>
      </c>
      <c r="D682" t="s">
        <v>2022</v>
      </c>
      <c r="E682" t="str">
        <f>E681</f>
        <v>CV1_26</v>
      </c>
      <c r="H682" s="35" t="s">
        <v>1059</v>
      </c>
      <c r="J682">
        <f>J681</f>
        <v>10007</v>
      </c>
    </row>
    <row r="683" spans="1:15" x14ac:dyDescent="0.25">
      <c r="A683" s="25" t="s">
        <v>1658</v>
      </c>
      <c r="B683" s="25" t="s">
        <v>1659</v>
      </c>
      <c r="C683" s="25" t="s">
        <v>1449</v>
      </c>
      <c r="D683" s="25" t="s">
        <v>1698</v>
      </c>
      <c r="E683" t="str">
        <f t="shared" si="119"/>
        <v>WT1_24</v>
      </c>
      <c r="J683">
        <v>10007</v>
      </c>
    </row>
    <row r="684" spans="1:15" x14ac:dyDescent="0.25">
      <c r="A684" s="25" t="s">
        <v>1453</v>
      </c>
      <c r="B684" s="25" t="s">
        <v>1660</v>
      </c>
      <c r="C684" s="25" t="s">
        <v>1705</v>
      </c>
      <c r="D684" s="25" t="s">
        <v>1949</v>
      </c>
      <c r="E684" t="str">
        <f t="shared" si="119"/>
        <v>CV1_28</v>
      </c>
      <c r="J684">
        <v>10007</v>
      </c>
    </row>
    <row r="685" spans="1:15" x14ac:dyDescent="0.25">
      <c r="A685" s="25" t="s">
        <v>1661</v>
      </c>
      <c r="B685" s="25" t="s">
        <v>1662</v>
      </c>
      <c r="C685" s="25" t="s">
        <v>1705</v>
      </c>
      <c r="D685" s="25" t="s">
        <v>62</v>
      </c>
      <c r="E685" t="str">
        <f t="shared" si="119"/>
        <v>GT1_26</v>
      </c>
      <c r="J685">
        <v>10007</v>
      </c>
    </row>
    <row r="686" spans="1:15" x14ac:dyDescent="0.25">
      <c r="A686" s="25" t="s">
        <v>1454</v>
      </c>
      <c r="B686" s="25" t="s">
        <v>1663</v>
      </c>
      <c r="C686" s="25" t="s">
        <v>1705</v>
      </c>
      <c r="D686" s="25" t="s">
        <v>1469</v>
      </c>
      <c r="E686" t="str">
        <f t="shared" si="119"/>
        <v>CV1_29</v>
      </c>
      <c r="J686">
        <v>10007</v>
      </c>
    </row>
    <row r="687" spans="1:15" x14ac:dyDescent="0.25">
      <c r="A687" s="25" t="s">
        <v>1664</v>
      </c>
      <c r="B687" s="25" t="s">
        <v>1665</v>
      </c>
      <c r="C687" s="25" t="s">
        <v>1454</v>
      </c>
      <c r="D687" s="25" t="s">
        <v>1698</v>
      </c>
      <c r="E687" t="str">
        <f t="shared" si="119"/>
        <v>WT1_29</v>
      </c>
      <c r="J687">
        <v>10007</v>
      </c>
    </row>
    <row r="688" spans="1:15" x14ac:dyDescent="0.25">
      <c r="A688" s="25" t="s">
        <v>1669</v>
      </c>
      <c r="B688" s="25" t="s">
        <v>1670</v>
      </c>
      <c r="C688" s="25" t="s">
        <v>1705</v>
      </c>
      <c r="D688" s="25" t="s">
        <v>1477</v>
      </c>
      <c r="E688" t="str">
        <f t="shared" si="119"/>
        <v>BN1_43</v>
      </c>
      <c r="J688">
        <v>10007</v>
      </c>
    </row>
    <row r="689" spans="1:24" x14ac:dyDescent="0.25">
      <c r="A689" t="s">
        <v>1672</v>
      </c>
      <c r="B689" t="s">
        <v>1673</v>
      </c>
      <c r="C689" s="14" t="s">
        <v>1684</v>
      </c>
      <c r="D689" t="s">
        <v>1691</v>
      </c>
      <c r="E689" t="str">
        <f t="shared" si="119"/>
        <v>FB4_60A</v>
      </c>
      <c r="L689" t="s">
        <v>1602</v>
      </c>
      <c r="M689" t="s">
        <v>705</v>
      </c>
    </row>
    <row r="690" spans="1:24" x14ac:dyDescent="0.25">
      <c r="A690" s="42" t="s">
        <v>1685</v>
      </c>
      <c r="B690" t="s">
        <v>1686</v>
      </c>
      <c r="C690" s="14" t="s">
        <v>1684</v>
      </c>
      <c r="D690" s="25" t="s">
        <v>1690</v>
      </c>
      <c r="E690" t="str">
        <f t="shared" si="119"/>
        <v>FV4_60A_1</v>
      </c>
      <c r="F690" t="s">
        <v>1687</v>
      </c>
      <c r="G690" t="s">
        <v>338</v>
      </c>
      <c r="H690" s="35" t="s">
        <v>1059</v>
      </c>
      <c r="J690">
        <v>10027</v>
      </c>
      <c r="K690" t="s">
        <v>488</v>
      </c>
      <c r="L690" t="s">
        <v>1688</v>
      </c>
      <c r="M690" t="s">
        <v>1689</v>
      </c>
      <c r="N690" s="25"/>
      <c r="O690" s="25"/>
    </row>
    <row r="691" spans="1:24" x14ac:dyDescent="0.25">
      <c r="A691" t="s">
        <v>1689</v>
      </c>
      <c r="B691" t="s">
        <v>1692</v>
      </c>
      <c r="C691" s="14" t="s">
        <v>1684</v>
      </c>
      <c r="D691" s="25" t="s">
        <v>1835</v>
      </c>
      <c r="F691" t="s">
        <v>108</v>
      </c>
      <c r="G691" t="s">
        <v>1689</v>
      </c>
      <c r="J691">
        <v>10027</v>
      </c>
      <c r="K691" t="s">
        <v>426</v>
      </c>
      <c r="L691" t="s">
        <v>1688</v>
      </c>
      <c r="M691" t="s">
        <v>1695</v>
      </c>
    </row>
    <row r="692" spans="1:24" x14ac:dyDescent="0.25">
      <c r="A692" t="s">
        <v>1764</v>
      </c>
      <c r="B692" t="s">
        <v>1765</v>
      </c>
      <c r="C692" t="s">
        <v>532</v>
      </c>
      <c r="D692" t="s">
        <v>73</v>
      </c>
      <c r="E692" t="s">
        <v>994</v>
      </c>
      <c r="J692">
        <v>10025</v>
      </c>
      <c r="K692" t="s">
        <v>368</v>
      </c>
    </row>
    <row r="693" spans="1:24" x14ac:dyDescent="0.25">
      <c r="A693" t="s">
        <v>1693</v>
      </c>
      <c r="B693" t="s">
        <v>1694</v>
      </c>
      <c r="C693" t="s">
        <v>1841</v>
      </c>
      <c r="D693" t="s">
        <v>33</v>
      </c>
      <c r="E693" t="str">
        <f t="shared" si="119"/>
        <v>TK9_5</v>
      </c>
    </row>
    <row r="694" spans="1:24" x14ac:dyDescent="0.25">
      <c r="B694" t="s">
        <v>1695</v>
      </c>
      <c r="C694" t="s">
        <v>1696</v>
      </c>
      <c r="L694" t="s">
        <v>1688</v>
      </c>
      <c r="M694" t="s">
        <v>1693</v>
      </c>
    </row>
    <row r="695" spans="1:24" x14ac:dyDescent="0.25">
      <c r="A695" s="41" t="s">
        <v>1710</v>
      </c>
      <c r="B695" t="s">
        <v>1719</v>
      </c>
      <c r="C695" t="s">
        <v>1720</v>
      </c>
      <c r="D695" t="s">
        <v>1678</v>
      </c>
      <c r="E695" t="s">
        <v>1721</v>
      </c>
      <c r="H695" s="35" t="s">
        <v>1059</v>
      </c>
      <c r="J695">
        <v>10023</v>
      </c>
      <c r="K695" t="s">
        <v>533</v>
      </c>
      <c r="L695" t="s">
        <v>374</v>
      </c>
      <c r="M695" t="str">
        <f>B696</f>
        <v>FL4-60B Drive</v>
      </c>
      <c r="N695" t="s">
        <v>67</v>
      </c>
      <c r="O695" t="s">
        <v>1763</v>
      </c>
      <c r="P695" t="s">
        <v>1688</v>
      </c>
      <c r="Q695" t="s">
        <v>1723</v>
      </c>
      <c r="R695" t="s">
        <v>1602</v>
      </c>
      <c r="S695" t="s">
        <v>1724</v>
      </c>
      <c r="T695" s="25" t="s">
        <v>1782</v>
      </c>
      <c r="U695" s="25" t="s">
        <v>1778</v>
      </c>
      <c r="X695" s="25"/>
    </row>
    <row r="696" spans="1:24" x14ac:dyDescent="0.25">
      <c r="A696" s="41"/>
      <c r="B696" t="s">
        <v>1722</v>
      </c>
      <c r="C696" t="s">
        <v>1710</v>
      </c>
      <c r="D696" t="s">
        <v>820</v>
      </c>
      <c r="E696" t="s">
        <v>1721</v>
      </c>
      <c r="H696" s="35" t="s">
        <v>1059</v>
      </c>
      <c r="J696">
        <v>10023</v>
      </c>
      <c r="K696" t="s">
        <v>533</v>
      </c>
      <c r="L696" s="25" t="s">
        <v>1156</v>
      </c>
      <c r="M696" s="25" t="s">
        <v>1710</v>
      </c>
    </row>
    <row r="697" spans="1:24" x14ac:dyDescent="0.25">
      <c r="A697" s="41" t="s">
        <v>1711</v>
      </c>
      <c r="B697" s="25" t="s">
        <v>1831</v>
      </c>
      <c r="C697" t="s">
        <v>1710</v>
      </c>
      <c r="D697" s="25" t="s">
        <v>1676</v>
      </c>
      <c r="E697" t="s">
        <v>1820</v>
      </c>
      <c r="H697" s="35"/>
      <c r="J697">
        <v>10024</v>
      </c>
      <c r="K697" t="s">
        <v>517</v>
      </c>
      <c r="L697" s="25" t="s">
        <v>1156</v>
      </c>
      <c r="M697" s="25" t="s">
        <v>1710</v>
      </c>
    </row>
    <row r="698" spans="1:24" x14ac:dyDescent="0.25">
      <c r="A698" s="41" t="s">
        <v>1712</v>
      </c>
      <c r="B698" s="25" t="s">
        <v>1832</v>
      </c>
      <c r="C698" t="s">
        <v>1710</v>
      </c>
      <c r="D698" s="25" t="s">
        <v>1676</v>
      </c>
      <c r="E698" t="s">
        <v>1819</v>
      </c>
      <c r="H698" s="35"/>
      <c r="J698">
        <v>10024</v>
      </c>
      <c r="K698" t="s">
        <v>517</v>
      </c>
      <c r="L698" s="25" t="s">
        <v>1156</v>
      </c>
      <c r="M698" s="25" t="s">
        <v>1710</v>
      </c>
    </row>
    <row r="699" spans="1:24" x14ac:dyDescent="0.25">
      <c r="A699" s="41" t="s">
        <v>1713</v>
      </c>
      <c r="B699" s="25" t="s">
        <v>1833</v>
      </c>
      <c r="C699" t="s">
        <v>1710</v>
      </c>
      <c r="D699" s="25" t="s">
        <v>1676</v>
      </c>
      <c r="E699" t="s">
        <v>1822</v>
      </c>
      <c r="H699" s="35"/>
      <c r="J699">
        <v>10024</v>
      </c>
      <c r="K699" t="s">
        <v>517</v>
      </c>
      <c r="L699" s="25" t="s">
        <v>1156</v>
      </c>
      <c r="M699" s="25" t="s">
        <v>1710</v>
      </c>
    </row>
    <row r="700" spans="1:24" x14ac:dyDescent="0.25">
      <c r="A700" s="41" t="s">
        <v>1714</v>
      </c>
      <c r="B700" s="25" t="s">
        <v>1834</v>
      </c>
      <c r="C700" t="s">
        <v>1710</v>
      </c>
      <c r="D700" s="25" t="s">
        <v>1676</v>
      </c>
      <c r="E700" t="s">
        <v>1821</v>
      </c>
      <c r="H700" s="35"/>
      <c r="J700">
        <v>10024</v>
      </c>
      <c r="K700" t="s">
        <v>517</v>
      </c>
      <c r="L700" s="25" t="s">
        <v>1156</v>
      </c>
      <c r="M700" s="25" t="s">
        <v>1710</v>
      </c>
    </row>
    <row r="701" spans="1:24" x14ac:dyDescent="0.25">
      <c r="A701" s="41" t="s">
        <v>1715</v>
      </c>
      <c r="B701" t="s">
        <v>1735</v>
      </c>
      <c r="C701" t="s">
        <v>1710</v>
      </c>
      <c r="D701" t="s">
        <v>1680</v>
      </c>
      <c r="E701" t="s">
        <v>1818</v>
      </c>
      <c r="H701" s="35"/>
      <c r="J701">
        <v>10024</v>
      </c>
      <c r="K701" t="s">
        <v>517</v>
      </c>
      <c r="L701" s="25" t="s">
        <v>1156</v>
      </c>
      <c r="M701" s="25" t="s">
        <v>1710</v>
      </c>
    </row>
    <row r="702" spans="1:24" x14ac:dyDescent="0.25">
      <c r="A702" s="41" t="s">
        <v>1716</v>
      </c>
      <c r="B702" t="s">
        <v>1736</v>
      </c>
      <c r="C702" t="s">
        <v>1710</v>
      </c>
      <c r="D702" t="s">
        <v>1680</v>
      </c>
      <c r="E702" t="s">
        <v>1817</v>
      </c>
      <c r="H702" s="35"/>
      <c r="J702">
        <v>10024</v>
      </c>
      <c r="K702" t="s">
        <v>517</v>
      </c>
      <c r="L702" s="25" t="s">
        <v>1156</v>
      </c>
      <c r="M702" s="25" t="s">
        <v>1710</v>
      </c>
    </row>
    <row r="703" spans="1:24" x14ac:dyDescent="0.25">
      <c r="A703" s="41" t="s">
        <v>1717</v>
      </c>
      <c r="B703" t="s">
        <v>1737</v>
      </c>
      <c r="C703" t="s">
        <v>1710</v>
      </c>
      <c r="D703" t="s">
        <v>1680</v>
      </c>
      <c r="E703" t="s">
        <v>1816</v>
      </c>
      <c r="H703" s="35"/>
      <c r="J703">
        <v>10024</v>
      </c>
      <c r="K703" t="s">
        <v>517</v>
      </c>
      <c r="L703" s="25" t="s">
        <v>1156</v>
      </c>
      <c r="M703" s="25" t="s">
        <v>1710</v>
      </c>
    </row>
    <row r="704" spans="1:24" x14ac:dyDescent="0.25">
      <c r="A704" s="41" t="s">
        <v>1718</v>
      </c>
      <c r="B704" t="s">
        <v>1738</v>
      </c>
      <c r="C704" t="s">
        <v>1710</v>
      </c>
      <c r="D704" t="s">
        <v>1680</v>
      </c>
      <c r="E704" t="s">
        <v>1815</v>
      </c>
      <c r="H704" s="35"/>
      <c r="J704">
        <v>10024</v>
      </c>
      <c r="K704" t="s">
        <v>517</v>
      </c>
      <c r="L704" s="25" t="s">
        <v>1156</v>
      </c>
      <c r="M704" s="25" t="s">
        <v>1710</v>
      </c>
    </row>
    <row r="705" spans="1:24" x14ac:dyDescent="0.25">
      <c r="A705" t="s">
        <v>1724</v>
      </c>
      <c r="B705" t="s">
        <v>1726</v>
      </c>
      <c r="C705" s="14" t="s">
        <v>1720</v>
      </c>
      <c r="D705" t="s">
        <v>1691</v>
      </c>
      <c r="E705" t="str">
        <f t="shared" ref="E705:E706" si="120">SUBSTITUTE(SUBSTITUTE(A705,"-","_"),".","_")</f>
        <v>FB4_60B</v>
      </c>
      <c r="L705" t="s">
        <v>1602</v>
      </c>
      <c r="M705" t="s">
        <v>705</v>
      </c>
    </row>
    <row r="706" spans="1:24" x14ac:dyDescent="0.25">
      <c r="A706" s="42" t="s">
        <v>1723</v>
      </c>
      <c r="B706" t="s">
        <v>1725</v>
      </c>
      <c r="C706" s="14" t="s">
        <v>1720</v>
      </c>
      <c r="D706" s="25" t="s">
        <v>1690</v>
      </c>
      <c r="E706" t="str">
        <f t="shared" si="120"/>
        <v>FV4_60B_1</v>
      </c>
      <c r="F706" t="s">
        <v>1687</v>
      </c>
      <c r="G706" t="s">
        <v>338</v>
      </c>
      <c r="H706" s="35" t="s">
        <v>1059</v>
      </c>
      <c r="J706">
        <v>10027</v>
      </c>
      <c r="K706" t="s">
        <v>488</v>
      </c>
      <c r="L706" t="s">
        <v>1688</v>
      </c>
      <c r="M706" t="s">
        <v>1728</v>
      </c>
      <c r="N706" s="25"/>
      <c r="O706" s="25"/>
    </row>
    <row r="707" spans="1:24" x14ac:dyDescent="0.25">
      <c r="A707" t="s">
        <v>1728</v>
      </c>
      <c r="B707" t="s">
        <v>1727</v>
      </c>
      <c r="C707" s="14" t="s">
        <v>1720</v>
      </c>
      <c r="D707" s="25" t="s">
        <v>1835</v>
      </c>
      <c r="F707" t="s">
        <v>108</v>
      </c>
      <c r="G707" t="s">
        <v>1728</v>
      </c>
      <c r="J707">
        <v>10027</v>
      </c>
      <c r="K707" t="s">
        <v>426</v>
      </c>
      <c r="L707" t="s">
        <v>1688</v>
      </c>
      <c r="M707" t="s">
        <v>1695</v>
      </c>
    </row>
    <row r="708" spans="1:24" x14ac:dyDescent="0.25">
      <c r="A708" t="s">
        <v>1761</v>
      </c>
      <c r="B708" t="s">
        <v>1762</v>
      </c>
      <c r="C708" t="s">
        <v>1710</v>
      </c>
      <c r="D708" t="s">
        <v>73</v>
      </c>
      <c r="E708" t="s">
        <v>1766</v>
      </c>
      <c r="J708">
        <v>10025</v>
      </c>
      <c r="K708" t="s">
        <v>368</v>
      </c>
    </row>
    <row r="709" spans="1:24" x14ac:dyDescent="0.25">
      <c r="A709" s="41" t="s">
        <v>1729</v>
      </c>
      <c r="B709" t="s">
        <v>1730</v>
      </c>
      <c r="C709" t="s">
        <v>1732</v>
      </c>
      <c r="D709" t="s">
        <v>1678</v>
      </c>
      <c r="E709" t="s">
        <v>1759</v>
      </c>
      <c r="H709" s="35" t="s">
        <v>1059</v>
      </c>
      <c r="J709">
        <v>10025</v>
      </c>
      <c r="K709" t="s">
        <v>533</v>
      </c>
      <c r="L709" t="s">
        <v>374</v>
      </c>
      <c r="M709" t="str">
        <f>B710</f>
        <v>FL4-60C Drive</v>
      </c>
      <c r="N709" t="s">
        <v>67</v>
      </c>
      <c r="O709" t="s">
        <v>1760</v>
      </c>
      <c r="P709" t="s">
        <v>1688</v>
      </c>
      <c r="Q709" t="s">
        <v>1770</v>
      </c>
      <c r="R709" t="s">
        <v>1602</v>
      </c>
      <c r="S709" t="s">
        <v>1724</v>
      </c>
      <c r="T709" s="25" t="s">
        <v>1782</v>
      </c>
      <c r="U709" s="25" t="s">
        <v>1777</v>
      </c>
      <c r="X709" s="25"/>
    </row>
    <row r="710" spans="1:24" x14ac:dyDescent="0.25">
      <c r="A710" s="41"/>
      <c r="B710" t="s">
        <v>1731</v>
      </c>
      <c r="C710" t="s">
        <v>1729</v>
      </c>
      <c r="D710" t="s">
        <v>820</v>
      </c>
      <c r="E710" t="s">
        <v>1759</v>
      </c>
      <c r="H710" s="35" t="s">
        <v>1059</v>
      </c>
      <c r="J710">
        <v>10025</v>
      </c>
      <c r="K710" t="s">
        <v>533</v>
      </c>
    </row>
    <row r="711" spans="1:24" x14ac:dyDescent="0.25">
      <c r="A711" s="41" t="s">
        <v>1750</v>
      </c>
      <c r="B711" s="25" t="s">
        <v>1831</v>
      </c>
      <c r="C711" t="s">
        <v>1729</v>
      </c>
      <c r="D711" s="25" t="s">
        <v>1676</v>
      </c>
      <c r="E711" t="s">
        <v>1812</v>
      </c>
      <c r="H711" s="35"/>
      <c r="J711">
        <v>10024</v>
      </c>
      <c r="K711" t="s">
        <v>517</v>
      </c>
      <c r="L711" s="25" t="s">
        <v>1156</v>
      </c>
      <c r="M711" s="25" t="s">
        <v>1729</v>
      </c>
    </row>
    <row r="712" spans="1:24" x14ac:dyDescent="0.25">
      <c r="A712" s="41" t="s">
        <v>1751</v>
      </c>
      <c r="B712" s="25" t="s">
        <v>1832</v>
      </c>
      <c r="C712" t="s">
        <v>1729</v>
      </c>
      <c r="D712" s="25" t="s">
        <v>1676</v>
      </c>
      <c r="E712" t="s">
        <v>1811</v>
      </c>
      <c r="H712" s="35"/>
      <c r="J712">
        <v>10024</v>
      </c>
      <c r="K712" t="s">
        <v>517</v>
      </c>
      <c r="L712" s="25" t="s">
        <v>1156</v>
      </c>
      <c r="M712" s="25" t="s">
        <v>1729</v>
      </c>
    </row>
    <row r="713" spans="1:24" x14ac:dyDescent="0.25">
      <c r="A713" s="41" t="s">
        <v>1752</v>
      </c>
      <c r="B713" s="25" t="s">
        <v>1833</v>
      </c>
      <c r="C713" t="s">
        <v>1729</v>
      </c>
      <c r="D713" s="25" t="s">
        <v>1676</v>
      </c>
      <c r="E713" t="s">
        <v>1814</v>
      </c>
      <c r="H713" s="35"/>
      <c r="J713">
        <v>10024</v>
      </c>
      <c r="K713" t="s">
        <v>517</v>
      </c>
      <c r="L713" s="25" t="s">
        <v>1156</v>
      </c>
      <c r="M713" s="25" t="s">
        <v>1729</v>
      </c>
    </row>
    <row r="714" spans="1:24" x14ac:dyDescent="0.25">
      <c r="A714" s="41" t="s">
        <v>1753</v>
      </c>
      <c r="B714" s="25" t="s">
        <v>1834</v>
      </c>
      <c r="C714" t="s">
        <v>1729</v>
      </c>
      <c r="D714" s="25" t="s">
        <v>1676</v>
      </c>
      <c r="E714" t="s">
        <v>1813</v>
      </c>
      <c r="H714" s="35"/>
      <c r="J714">
        <v>10024</v>
      </c>
      <c r="K714" t="s">
        <v>517</v>
      </c>
      <c r="L714" s="25" t="s">
        <v>1156</v>
      </c>
      <c r="M714" s="25" t="s">
        <v>1729</v>
      </c>
    </row>
    <row r="715" spans="1:24" x14ac:dyDescent="0.25">
      <c r="A715" s="41" t="s">
        <v>1754</v>
      </c>
      <c r="B715" t="s">
        <v>1743</v>
      </c>
      <c r="C715" t="s">
        <v>1729</v>
      </c>
      <c r="D715" t="s">
        <v>1680</v>
      </c>
      <c r="E715" t="s">
        <v>1810</v>
      </c>
      <c r="H715" s="35"/>
      <c r="J715">
        <v>10025</v>
      </c>
      <c r="K715" t="s">
        <v>517</v>
      </c>
      <c r="L715" s="25" t="s">
        <v>1156</v>
      </c>
      <c r="M715" s="25" t="s">
        <v>1729</v>
      </c>
    </row>
    <row r="716" spans="1:24" x14ac:dyDescent="0.25">
      <c r="A716" s="41" t="s">
        <v>1755</v>
      </c>
      <c r="B716" t="s">
        <v>1744</v>
      </c>
      <c r="C716" t="s">
        <v>1729</v>
      </c>
      <c r="D716" t="s">
        <v>1680</v>
      </c>
      <c r="E716" t="s">
        <v>1809</v>
      </c>
      <c r="H716" s="35"/>
      <c r="J716">
        <v>10025</v>
      </c>
      <c r="K716" t="s">
        <v>517</v>
      </c>
      <c r="L716" s="25" t="s">
        <v>1156</v>
      </c>
      <c r="M716" s="25" t="s">
        <v>1729</v>
      </c>
    </row>
    <row r="717" spans="1:24" x14ac:dyDescent="0.25">
      <c r="A717" s="41" t="s">
        <v>1756</v>
      </c>
      <c r="B717" t="s">
        <v>1745</v>
      </c>
      <c r="C717" t="s">
        <v>1729</v>
      </c>
      <c r="D717" t="s">
        <v>1680</v>
      </c>
      <c r="E717" t="s">
        <v>1808</v>
      </c>
      <c r="H717" s="35"/>
      <c r="J717">
        <v>10025</v>
      </c>
      <c r="K717" t="s">
        <v>517</v>
      </c>
      <c r="L717" s="25" t="s">
        <v>1156</v>
      </c>
      <c r="M717" s="25" t="s">
        <v>1729</v>
      </c>
    </row>
    <row r="718" spans="1:24" x14ac:dyDescent="0.25">
      <c r="A718" s="41" t="s">
        <v>1757</v>
      </c>
      <c r="B718" t="s">
        <v>1746</v>
      </c>
      <c r="C718" t="s">
        <v>1729</v>
      </c>
      <c r="D718" t="s">
        <v>1680</v>
      </c>
      <c r="E718" t="s">
        <v>1807</v>
      </c>
      <c r="H718" s="35"/>
      <c r="J718">
        <v>10025</v>
      </c>
      <c r="K718" t="s">
        <v>517</v>
      </c>
      <c r="L718" s="25" t="s">
        <v>1156</v>
      </c>
      <c r="M718" s="25" t="s">
        <v>1729</v>
      </c>
    </row>
    <row r="719" spans="1:24" x14ac:dyDescent="0.25">
      <c r="A719" t="s">
        <v>1758</v>
      </c>
      <c r="B719" s="25" t="s">
        <v>1806</v>
      </c>
      <c r="C719" s="14" t="s">
        <v>1732</v>
      </c>
      <c r="D719" t="s">
        <v>1691</v>
      </c>
      <c r="E719" t="str">
        <f t="shared" ref="E719:E720" si="121">SUBSTITUTE(SUBSTITUTE(A719,"-","_"),".","_")</f>
        <v>FC4_60C</v>
      </c>
      <c r="L719" t="s">
        <v>1602</v>
      </c>
      <c r="M719" t="s">
        <v>705</v>
      </c>
    </row>
    <row r="720" spans="1:24" x14ac:dyDescent="0.25">
      <c r="A720" s="42" t="s">
        <v>1767</v>
      </c>
      <c r="B720" t="s">
        <v>1733</v>
      </c>
      <c r="C720" s="14" t="s">
        <v>1732</v>
      </c>
      <c r="D720" s="25" t="s">
        <v>1690</v>
      </c>
      <c r="E720" t="str">
        <f t="shared" si="121"/>
        <v>FV4_60C_2</v>
      </c>
      <c r="F720" t="s">
        <v>1687</v>
      </c>
      <c r="G720" t="s">
        <v>338</v>
      </c>
      <c r="H720" s="35" t="s">
        <v>1059</v>
      </c>
      <c r="J720">
        <v>10025</v>
      </c>
      <c r="K720" t="s">
        <v>488</v>
      </c>
      <c r="L720" t="s">
        <v>1688</v>
      </c>
      <c r="M720" t="s">
        <v>1768</v>
      </c>
      <c r="N720" s="25"/>
      <c r="O720" s="25"/>
    </row>
    <row r="721" spans="1:17" x14ac:dyDescent="0.25">
      <c r="A721" t="s">
        <v>1768</v>
      </c>
      <c r="B721" t="s">
        <v>1771</v>
      </c>
      <c r="C721" s="14" t="s">
        <v>1732</v>
      </c>
      <c r="D721" t="s">
        <v>1835</v>
      </c>
      <c r="F721" t="s">
        <v>1769</v>
      </c>
      <c r="G721" t="s">
        <v>1768</v>
      </c>
      <c r="J721">
        <v>10025</v>
      </c>
      <c r="K721" t="s">
        <v>426</v>
      </c>
      <c r="L721" t="s">
        <v>1688</v>
      </c>
      <c r="M721" t="s">
        <v>1695</v>
      </c>
    </row>
    <row r="722" spans="1:17" x14ac:dyDescent="0.25">
      <c r="A722" t="s">
        <v>1747</v>
      </c>
      <c r="B722" t="s">
        <v>1748</v>
      </c>
      <c r="C722" t="s">
        <v>1729</v>
      </c>
      <c r="D722" t="s">
        <v>73</v>
      </c>
      <c r="E722" t="s">
        <v>1749</v>
      </c>
      <c r="J722">
        <v>10025</v>
      </c>
      <c r="K722" t="s">
        <v>368</v>
      </c>
    </row>
    <row r="723" spans="1:17" x14ac:dyDescent="0.25">
      <c r="A723" t="s">
        <v>1770</v>
      </c>
      <c r="B723" t="s">
        <v>1734</v>
      </c>
      <c r="C723" s="14" t="s">
        <v>1732</v>
      </c>
      <c r="D723" t="s">
        <v>1835</v>
      </c>
      <c r="F723" t="s">
        <v>108</v>
      </c>
      <c r="G723" t="s">
        <v>1770</v>
      </c>
      <c r="J723">
        <v>10025</v>
      </c>
      <c r="K723" t="s">
        <v>426</v>
      </c>
      <c r="L723" t="s">
        <v>1688</v>
      </c>
      <c r="M723" t="str">
        <f>A720</f>
        <v>FV4-60C.2</v>
      </c>
    </row>
    <row r="724" spans="1:17" x14ac:dyDescent="0.25">
      <c r="A724" s="43" t="s">
        <v>1774</v>
      </c>
      <c r="B724" s="25" t="s">
        <v>1775</v>
      </c>
      <c r="C724" s="14" t="s">
        <v>1720</v>
      </c>
      <c r="D724" t="s">
        <v>145</v>
      </c>
      <c r="E724" t="str">
        <f t="shared" ref="E724:E726" si="122">SUBSTITUTE(SUBSTITUTE(A724,"-","_"),".","_")</f>
        <v>PU4_62B</v>
      </c>
      <c r="H724" s="35" t="s">
        <v>1059</v>
      </c>
      <c r="J724">
        <v>10024</v>
      </c>
      <c r="K724" t="s">
        <v>442</v>
      </c>
      <c r="L724" t="s">
        <v>374</v>
      </c>
      <c r="M724" t="str">
        <f>$B725</f>
        <v>PU4-62B Drive</v>
      </c>
      <c r="N724" t="s">
        <v>67</v>
      </c>
      <c r="O724" t="str">
        <f>$B725</f>
        <v>PU4-62B Drive</v>
      </c>
    </row>
    <row r="725" spans="1:17" x14ac:dyDescent="0.25">
      <c r="A725" s="43"/>
      <c r="B725" t="str">
        <f>A724&amp;" Drive"</f>
        <v>PU4-62B Drive</v>
      </c>
      <c r="C725" t="str">
        <f>A724</f>
        <v>PU4-62B</v>
      </c>
      <c r="D725" t="s">
        <v>819</v>
      </c>
      <c r="E725" t="str">
        <f>E724</f>
        <v>PU4_62B</v>
      </c>
      <c r="H725" s="35" t="s">
        <v>1059</v>
      </c>
      <c r="J725">
        <v>10024</v>
      </c>
      <c r="K725" s="14" t="str">
        <f>K724</f>
        <v>F4</v>
      </c>
    </row>
    <row r="726" spans="1:17" x14ac:dyDescent="0.25">
      <c r="A726" s="43" t="s">
        <v>1773</v>
      </c>
      <c r="B726" s="25" t="s">
        <v>1776</v>
      </c>
      <c r="C726" s="14" t="s">
        <v>1732</v>
      </c>
      <c r="D726" t="s">
        <v>145</v>
      </c>
      <c r="E726" t="str">
        <f t="shared" si="122"/>
        <v>PU4_62C</v>
      </c>
      <c r="H726" s="35" t="s">
        <v>1059</v>
      </c>
      <c r="J726">
        <v>10025</v>
      </c>
      <c r="K726" t="s">
        <v>442</v>
      </c>
      <c r="L726" t="s">
        <v>374</v>
      </c>
      <c r="M726" t="str">
        <f>$B727</f>
        <v>PU4-62C Drive</v>
      </c>
      <c r="N726" t="s">
        <v>67</v>
      </c>
      <c r="O726" t="str">
        <f>$B727</f>
        <v>PU4-62C Drive</v>
      </c>
    </row>
    <row r="727" spans="1:17" x14ac:dyDescent="0.25">
      <c r="A727" s="43"/>
      <c r="B727" t="str">
        <f>A726&amp;" Drive"</f>
        <v>PU4-62C Drive</v>
      </c>
      <c r="C727" t="str">
        <f>A726</f>
        <v>PU4-62C</v>
      </c>
      <c r="D727" t="s">
        <v>819</v>
      </c>
      <c r="E727" t="str">
        <f>E726</f>
        <v>PU4_62C</v>
      </c>
      <c r="H727" s="35" t="s">
        <v>1059</v>
      </c>
      <c r="J727" s="14">
        <f>J726</f>
        <v>10025</v>
      </c>
      <c r="K727" s="14" t="str">
        <f>K726</f>
        <v>F4</v>
      </c>
    </row>
    <row r="728" spans="1:17" x14ac:dyDescent="0.25">
      <c r="A728" s="25" t="s">
        <v>1777</v>
      </c>
      <c r="B728" s="25" t="s">
        <v>1779</v>
      </c>
      <c r="C728" s="14" t="s">
        <v>1732</v>
      </c>
      <c r="D728" s="25" t="s">
        <v>1789</v>
      </c>
      <c r="E728" s="25" t="s">
        <v>1784</v>
      </c>
      <c r="J728" s="14">
        <f>J727</f>
        <v>10025</v>
      </c>
      <c r="L728" s="25" t="s">
        <v>1782</v>
      </c>
      <c r="M728" s="25" t="s">
        <v>1773</v>
      </c>
    </row>
    <row r="729" spans="1:17" x14ac:dyDescent="0.25">
      <c r="A729" s="25" t="s">
        <v>1778</v>
      </c>
      <c r="B729" s="25" t="s">
        <v>1781</v>
      </c>
      <c r="C729" s="14" t="s">
        <v>1720</v>
      </c>
      <c r="D729" s="25" t="s">
        <v>1789</v>
      </c>
      <c r="E729" s="25" t="s">
        <v>1785</v>
      </c>
      <c r="J729">
        <v>10024</v>
      </c>
      <c r="L729" s="25" t="s">
        <v>1782</v>
      </c>
      <c r="M729" s="25" t="s">
        <v>1774</v>
      </c>
    </row>
    <row r="730" spans="1:17" x14ac:dyDescent="0.25">
      <c r="A730" s="25" t="s">
        <v>1783</v>
      </c>
      <c r="B730" s="25" t="s">
        <v>1787</v>
      </c>
      <c r="C730" s="25" t="s">
        <v>1777</v>
      </c>
      <c r="D730" s="25" t="s">
        <v>778</v>
      </c>
      <c r="E730" s="25" t="s">
        <v>1784</v>
      </c>
      <c r="J730" s="14">
        <v>10025</v>
      </c>
    </row>
    <row r="731" spans="1:17" x14ac:dyDescent="0.25">
      <c r="A731" s="25" t="s">
        <v>1786</v>
      </c>
      <c r="B731" s="25" t="s">
        <v>1788</v>
      </c>
      <c r="C731" s="25" t="s">
        <v>1778</v>
      </c>
      <c r="D731" s="25" t="s">
        <v>778</v>
      </c>
      <c r="E731" s="25" t="s">
        <v>1785</v>
      </c>
      <c r="J731">
        <v>10024</v>
      </c>
    </row>
    <row r="732" spans="1:17" x14ac:dyDescent="0.25">
      <c r="A732" s="39" t="s">
        <v>1790</v>
      </c>
      <c r="B732" s="25" t="s">
        <v>1791</v>
      </c>
      <c r="C732" s="14" t="s">
        <v>535</v>
      </c>
      <c r="D732" s="15" t="s">
        <v>145</v>
      </c>
      <c r="E732" t="str">
        <f t="shared" ref="E732" si="123">SUBSTITUTE(SUBSTITUTE(A732,"-","_"),".","_")</f>
        <v>PU5_3C</v>
      </c>
      <c r="H732" s="35"/>
      <c r="I732">
        <v>1</v>
      </c>
      <c r="J732">
        <v>10034</v>
      </c>
      <c r="K732" t="s">
        <v>366</v>
      </c>
      <c r="L732" t="s">
        <v>374</v>
      </c>
      <c r="M732" t="str">
        <f>B733</f>
        <v>PU5-3C Drive</v>
      </c>
      <c r="N732" t="s">
        <v>67</v>
      </c>
      <c r="O732" t="str">
        <f>B733</f>
        <v>PU5-3C Drive</v>
      </c>
      <c r="P732" s="25" t="s">
        <v>54</v>
      </c>
      <c r="Q732" s="25" t="s">
        <v>717</v>
      </c>
    </row>
    <row r="733" spans="1:17" x14ac:dyDescent="0.25">
      <c r="A733" s="43"/>
      <c r="B733" t="str">
        <f>A732&amp;" Drive"</f>
        <v>PU5-3C Drive</v>
      </c>
      <c r="C733" t="str">
        <f>A732</f>
        <v>PU5-3C</v>
      </c>
      <c r="D733" t="s">
        <v>819</v>
      </c>
      <c r="E733" t="str">
        <f>E732</f>
        <v>PU5_3C</v>
      </c>
      <c r="H733" s="35" t="s">
        <v>1059</v>
      </c>
      <c r="J733" s="14">
        <f>J732</f>
        <v>10034</v>
      </c>
      <c r="K733" s="14" t="str">
        <f>K732</f>
        <v>C5</v>
      </c>
    </row>
    <row r="734" spans="1:17" x14ac:dyDescent="0.25">
      <c r="A734" s="43" t="s">
        <v>1794</v>
      </c>
      <c r="B734" s="25" t="s">
        <v>1792</v>
      </c>
      <c r="C734" s="14" t="s">
        <v>1720</v>
      </c>
      <c r="D734" t="s">
        <v>145</v>
      </c>
      <c r="E734" s="25" t="s">
        <v>1796</v>
      </c>
      <c r="H734" s="35" t="s">
        <v>1059</v>
      </c>
      <c r="J734">
        <v>10023</v>
      </c>
      <c r="K734" t="s">
        <v>670</v>
      </c>
      <c r="L734" t="s">
        <v>374</v>
      </c>
      <c r="M734" t="str">
        <f>$B735</f>
        <v>PU4-63B Drive</v>
      </c>
      <c r="N734" t="s">
        <v>67</v>
      </c>
      <c r="O734" t="str">
        <f>$B735</f>
        <v>PU4-63B Drive</v>
      </c>
      <c r="P734" s="25" t="s">
        <v>1599</v>
      </c>
      <c r="Q734" s="25" t="s">
        <v>1671</v>
      </c>
    </row>
    <row r="735" spans="1:17" x14ac:dyDescent="0.25">
      <c r="A735" s="43"/>
      <c r="B735" t="str">
        <f>A734&amp;" Drive"</f>
        <v>PU4-63B Drive</v>
      </c>
      <c r="C735" t="str">
        <f>A734</f>
        <v>PU4-63B</v>
      </c>
      <c r="D735" t="s">
        <v>819</v>
      </c>
      <c r="E735" t="str">
        <f>E734</f>
        <v>PU4_63B</v>
      </c>
      <c r="H735" s="35" t="s">
        <v>1059</v>
      </c>
      <c r="J735" s="14">
        <f>J734</f>
        <v>10023</v>
      </c>
      <c r="K735" s="14" t="str">
        <f>K734</f>
        <v>F10</v>
      </c>
    </row>
    <row r="736" spans="1:17" x14ac:dyDescent="0.25">
      <c r="A736" s="43" t="s">
        <v>1795</v>
      </c>
      <c r="B736" s="25" t="s">
        <v>1793</v>
      </c>
      <c r="C736" s="14" t="s">
        <v>1720</v>
      </c>
      <c r="D736" t="s">
        <v>145</v>
      </c>
      <c r="E736" s="25" t="s">
        <v>1797</v>
      </c>
      <c r="H736" s="35" t="s">
        <v>1059</v>
      </c>
      <c r="J736">
        <v>10023</v>
      </c>
      <c r="K736" t="s">
        <v>660</v>
      </c>
      <c r="L736" t="s">
        <v>374</v>
      </c>
      <c r="M736" t="str">
        <f>$B737</f>
        <v>PU4-66B Drive</v>
      </c>
      <c r="N736" t="s">
        <v>67</v>
      </c>
      <c r="O736" t="str">
        <f>$B737</f>
        <v>PU4-66B Drive</v>
      </c>
    </row>
    <row r="737" spans="1:19" x14ac:dyDescent="0.25">
      <c r="A737" s="43"/>
      <c r="B737" t="str">
        <f>A736&amp;" Drive"</f>
        <v>PU4-66B Drive</v>
      </c>
      <c r="C737" t="str">
        <f>A736</f>
        <v>PU4-66B</v>
      </c>
      <c r="D737" t="s">
        <v>819</v>
      </c>
      <c r="E737" t="str">
        <f>E736</f>
        <v>PU4_66B</v>
      </c>
      <c r="H737" s="35" t="s">
        <v>1059</v>
      </c>
      <c r="J737" s="14">
        <f>J736</f>
        <v>10023</v>
      </c>
      <c r="K737" s="14" t="str">
        <f>K736</f>
        <v>G10</v>
      </c>
    </row>
    <row r="738" spans="1:19" x14ac:dyDescent="0.25">
      <c r="A738" s="43" t="s">
        <v>1798</v>
      </c>
      <c r="B738" s="25" t="s">
        <v>1800</v>
      </c>
      <c r="C738" s="14" t="s">
        <v>1732</v>
      </c>
      <c r="D738" t="s">
        <v>145</v>
      </c>
      <c r="E738" s="25" t="s">
        <v>1802</v>
      </c>
      <c r="H738" s="35" t="s">
        <v>1059</v>
      </c>
      <c r="J738">
        <v>10023</v>
      </c>
      <c r="K738" t="s">
        <v>670</v>
      </c>
      <c r="L738" t="s">
        <v>374</v>
      </c>
      <c r="M738" t="str">
        <f>$B739</f>
        <v>PU4-63C Drive</v>
      </c>
      <c r="N738" t="s">
        <v>67</v>
      </c>
      <c r="O738" t="str">
        <f>$B739</f>
        <v>PU4-63C Drive</v>
      </c>
    </row>
    <row r="739" spans="1:19" x14ac:dyDescent="0.25">
      <c r="A739" s="43"/>
      <c r="B739" t="str">
        <f>A738&amp;" Drive"</f>
        <v>PU4-63C Drive</v>
      </c>
      <c r="C739" t="str">
        <f>A738</f>
        <v>PU4-63C</v>
      </c>
      <c r="D739" t="s">
        <v>819</v>
      </c>
      <c r="E739" t="str">
        <f>E738</f>
        <v>PU4_63C</v>
      </c>
      <c r="H739" s="35" t="s">
        <v>1059</v>
      </c>
      <c r="J739" s="14">
        <f>J738</f>
        <v>10023</v>
      </c>
      <c r="K739" s="14" t="str">
        <f>K738</f>
        <v>F10</v>
      </c>
    </row>
    <row r="740" spans="1:19" x14ac:dyDescent="0.25">
      <c r="A740" s="43" t="s">
        <v>1799</v>
      </c>
      <c r="B740" s="25" t="s">
        <v>1801</v>
      </c>
      <c r="C740" s="14" t="s">
        <v>1732</v>
      </c>
      <c r="D740" t="s">
        <v>145</v>
      </c>
      <c r="E740" s="25" t="s">
        <v>1803</v>
      </c>
      <c r="H740" s="35" t="s">
        <v>1059</v>
      </c>
      <c r="J740">
        <v>10023</v>
      </c>
      <c r="K740" t="s">
        <v>660</v>
      </c>
      <c r="L740" t="s">
        <v>374</v>
      </c>
      <c r="M740" t="str">
        <f>$B741</f>
        <v>PU4-66C Drive</v>
      </c>
      <c r="N740" t="s">
        <v>67</v>
      </c>
      <c r="O740" t="str">
        <f>$B741</f>
        <v>PU4-66C Drive</v>
      </c>
    </row>
    <row r="741" spans="1:19" x14ac:dyDescent="0.25">
      <c r="A741" s="43"/>
      <c r="B741" t="str">
        <f>A740&amp;" Drive"</f>
        <v>PU4-66C Drive</v>
      </c>
      <c r="C741" t="str">
        <f>A740</f>
        <v>PU4-66C</v>
      </c>
      <c r="D741" t="s">
        <v>819</v>
      </c>
      <c r="E741" t="str">
        <f>E740</f>
        <v>PU4_66C</v>
      </c>
      <c r="H741" s="35" t="s">
        <v>1059</v>
      </c>
      <c r="J741" s="14">
        <f>J740</f>
        <v>10023</v>
      </c>
      <c r="K741" s="14" t="str">
        <f>K740</f>
        <v>G10</v>
      </c>
    </row>
    <row r="742" spans="1:19" x14ac:dyDescent="0.25">
      <c r="A742" s="25" t="s">
        <v>1804</v>
      </c>
      <c r="B742" s="25" t="s">
        <v>1805</v>
      </c>
      <c r="C742" s="14" t="s">
        <v>1732</v>
      </c>
      <c r="D742" s="25" t="s">
        <v>65</v>
      </c>
      <c r="E742" t="s">
        <v>1937</v>
      </c>
      <c r="J742">
        <v>10025</v>
      </c>
      <c r="K742" s="25" t="s">
        <v>447</v>
      </c>
    </row>
    <row r="743" spans="1:19" x14ac:dyDescent="0.25">
      <c r="A743" s="25" t="s">
        <v>1675</v>
      </c>
      <c r="B743" s="25" t="s">
        <v>1854</v>
      </c>
      <c r="C743" s="25" t="s">
        <v>1917</v>
      </c>
      <c r="D743" s="25" t="s">
        <v>1945</v>
      </c>
      <c r="E743" s="25" t="s">
        <v>2028</v>
      </c>
      <c r="J743">
        <v>10027</v>
      </c>
      <c r="K743" s="25" t="s">
        <v>667</v>
      </c>
      <c r="L743" s="25" t="s">
        <v>1600</v>
      </c>
      <c r="M743" s="25" t="s">
        <v>1867</v>
      </c>
      <c r="N743" t="s">
        <v>54</v>
      </c>
      <c r="O743" t="s">
        <v>1929</v>
      </c>
      <c r="P743" t="s">
        <v>67</v>
      </c>
      <c r="Q743" t="s">
        <v>1938</v>
      </c>
      <c r="R743" t="s">
        <v>374</v>
      </c>
      <c r="S743" t="s">
        <v>1941</v>
      </c>
    </row>
    <row r="744" spans="1:19" x14ac:dyDescent="0.25">
      <c r="A744" s="41"/>
      <c r="B744" t="str">
        <f>A743&amp;" Drive"</f>
        <v>FL4-50A Drive</v>
      </c>
      <c r="C744" t="str">
        <f>A743</f>
        <v>FL4-50A</v>
      </c>
      <c r="D744" s="25" t="s">
        <v>820</v>
      </c>
      <c r="E744" t="str">
        <f>E743</f>
        <v>FL4_53A</v>
      </c>
      <c r="H744" s="35" t="s">
        <v>1059</v>
      </c>
      <c r="J744">
        <v>10026</v>
      </c>
      <c r="K744" s="25" t="s">
        <v>727</v>
      </c>
    </row>
    <row r="745" spans="1:19" x14ac:dyDescent="0.25">
      <c r="A745" s="25" t="s">
        <v>1855</v>
      </c>
      <c r="B745" s="25" t="s">
        <v>1856</v>
      </c>
      <c r="C745" s="25" t="s">
        <v>1917</v>
      </c>
      <c r="D745" s="25" t="s">
        <v>1945</v>
      </c>
      <c r="E745" s="25" t="s">
        <v>2029</v>
      </c>
      <c r="J745">
        <v>10027</v>
      </c>
      <c r="K745" s="25" t="s">
        <v>692</v>
      </c>
      <c r="L745" s="25" t="s">
        <v>1600</v>
      </c>
      <c r="M745" s="25" t="s">
        <v>1865</v>
      </c>
      <c r="N745" t="s">
        <v>54</v>
      </c>
      <c r="O745" t="s">
        <v>1932</v>
      </c>
      <c r="P745" t="s">
        <v>67</v>
      </c>
      <c r="Q745" t="s">
        <v>1939</v>
      </c>
      <c r="R745" t="s">
        <v>374</v>
      </c>
      <c r="S745" t="s">
        <v>1942</v>
      </c>
    </row>
    <row r="746" spans="1:19" x14ac:dyDescent="0.25">
      <c r="A746" s="41"/>
      <c r="B746" t="str">
        <f>A745&amp;" Drive"</f>
        <v>FL4-50B Drive</v>
      </c>
      <c r="C746" t="str">
        <f>A745</f>
        <v>FL4-50B</v>
      </c>
      <c r="D746" s="25" t="s">
        <v>820</v>
      </c>
      <c r="E746" t="str">
        <f>E745</f>
        <v>FL4_53B</v>
      </c>
      <c r="H746" s="35" t="s">
        <v>1059</v>
      </c>
      <c r="J746">
        <v>10026</v>
      </c>
      <c r="K746" s="25" t="s">
        <v>727</v>
      </c>
    </row>
    <row r="747" spans="1:19" x14ac:dyDescent="0.25">
      <c r="A747" s="25" t="s">
        <v>1857</v>
      </c>
      <c r="B747" s="25" t="s">
        <v>1858</v>
      </c>
      <c r="C747" s="25" t="s">
        <v>1917</v>
      </c>
      <c r="D747" s="25" t="s">
        <v>33</v>
      </c>
      <c r="E747" t="str">
        <f t="shared" ref="E747:E750" si="124">SUBSTITUTE(SUBSTITUTE(A747,"-","_"),".","_")</f>
        <v>TK4_40</v>
      </c>
      <c r="J747">
        <v>10027</v>
      </c>
      <c r="K747" s="25" t="s">
        <v>461</v>
      </c>
      <c r="L747" s="25" t="s">
        <v>1604</v>
      </c>
      <c r="M747" s="25" t="s">
        <v>1936</v>
      </c>
    </row>
    <row r="748" spans="1:19" x14ac:dyDescent="0.25">
      <c r="A748" s="25" t="s">
        <v>1859</v>
      </c>
      <c r="B748" s="25" t="s">
        <v>1860</v>
      </c>
      <c r="C748" s="25" t="s">
        <v>1857</v>
      </c>
      <c r="D748" s="25" t="s">
        <v>158</v>
      </c>
      <c r="E748" t="str">
        <f t="shared" si="124"/>
        <v>AG4_40</v>
      </c>
      <c r="J748">
        <v>10027</v>
      </c>
      <c r="K748" s="25" t="s">
        <v>461</v>
      </c>
      <c r="L748" s="25"/>
    </row>
    <row r="749" spans="1:19" x14ac:dyDescent="0.25">
      <c r="A749" s="41"/>
      <c r="B749" t="str">
        <f>A748&amp;" Drive"</f>
        <v>AG4-40 Drive</v>
      </c>
      <c r="C749" t="str">
        <f>A748</f>
        <v>AG4-40</v>
      </c>
      <c r="D749" s="25" t="s">
        <v>819</v>
      </c>
      <c r="E749" t="str">
        <f>E748</f>
        <v>AG4_40</v>
      </c>
      <c r="H749" s="35" t="s">
        <v>1059</v>
      </c>
      <c r="J749">
        <v>10026</v>
      </c>
      <c r="K749" s="25" t="s">
        <v>727</v>
      </c>
    </row>
    <row r="750" spans="1:19" x14ac:dyDescent="0.25">
      <c r="A750" s="25" t="s">
        <v>1862</v>
      </c>
      <c r="B750" s="25" t="s">
        <v>1863</v>
      </c>
      <c r="C750" s="25" t="s">
        <v>1917</v>
      </c>
      <c r="D750" s="25" t="s">
        <v>1864</v>
      </c>
      <c r="E750" t="str">
        <f t="shared" si="124"/>
        <v>MX4_50B1</v>
      </c>
      <c r="J750">
        <v>10027</v>
      </c>
      <c r="K750" s="25" t="s">
        <v>411</v>
      </c>
      <c r="L750" s="25" t="s">
        <v>1600</v>
      </c>
      <c r="M750" s="25" t="s">
        <v>1910</v>
      </c>
    </row>
    <row r="751" spans="1:19" x14ac:dyDescent="0.25">
      <c r="A751" s="25" t="s">
        <v>1865</v>
      </c>
      <c r="B751" s="25" t="s">
        <v>1868</v>
      </c>
      <c r="C751" s="25" t="s">
        <v>1917</v>
      </c>
      <c r="D751" s="25" t="s">
        <v>1864</v>
      </c>
      <c r="E751" t="str">
        <f t="shared" ref="E751:E754" si="125">SUBSTITUTE(SUBSTITUTE(A751,"-","_"),".","_")</f>
        <v>MX4_50B2</v>
      </c>
      <c r="J751">
        <v>10027</v>
      </c>
      <c r="K751" s="25" t="s">
        <v>411</v>
      </c>
      <c r="L751" s="25" t="s">
        <v>1600</v>
      </c>
      <c r="M751" s="25" t="s">
        <v>1862</v>
      </c>
    </row>
    <row r="752" spans="1:19" x14ac:dyDescent="0.25">
      <c r="A752" s="25" t="s">
        <v>1866</v>
      </c>
      <c r="B752" s="25" t="s">
        <v>1869</v>
      </c>
      <c r="C752" s="25" t="s">
        <v>1917</v>
      </c>
      <c r="D752" s="25" t="s">
        <v>1864</v>
      </c>
      <c r="E752" t="str">
        <f t="shared" si="125"/>
        <v>MX4_50A1</v>
      </c>
      <c r="J752">
        <v>10027</v>
      </c>
      <c r="K752" s="25" t="s">
        <v>411</v>
      </c>
      <c r="L752" s="25" t="s">
        <v>1600</v>
      </c>
      <c r="M752" s="25" t="s">
        <v>1906</v>
      </c>
    </row>
    <row r="753" spans="1:14" x14ac:dyDescent="0.25">
      <c r="A753" s="25" t="s">
        <v>1867</v>
      </c>
      <c r="B753" s="25" t="s">
        <v>1870</v>
      </c>
      <c r="C753" s="25" t="s">
        <v>1917</v>
      </c>
      <c r="D753" s="25" t="s">
        <v>1864</v>
      </c>
      <c r="E753" t="str">
        <f t="shared" si="125"/>
        <v>MX4_50A2</v>
      </c>
      <c r="J753">
        <v>10027</v>
      </c>
      <c r="K753" s="25" t="s">
        <v>411</v>
      </c>
      <c r="L753" s="25" t="s">
        <v>1600</v>
      </c>
      <c r="M753" s="25" t="s">
        <v>1866</v>
      </c>
    </row>
    <row r="754" spans="1:14" x14ac:dyDescent="0.25">
      <c r="A754" s="25" t="s">
        <v>1871</v>
      </c>
      <c r="B754" s="25" t="s">
        <v>1872</v>
      </c>
      <c r="C754" s="25" t="s">
        <v>1675</v>
      </c>
      <c r="D754" s="25" t="s">
        <v>1873</v>
      </c>
      <c r="E754" t="str">
        <f t="shared" si="125"/>
        <v>UP4_53A</v>
      </c>
      <c r="J754">
        <v>10027</v>
      </c>
    </row>
    <row r="755" spans="1:14" x14ac:dyDescent="0.25">
      <c r="A755" s="25" t="s">
        <v>1874</v>
      </c>
      <c r="B755" s="25" t="s">
        <v>1875</v>
      </c>
      <c r="C755" s="25" t="s">
        <v>1855</v>
      </c>
      <c r="D755" s="25" t="s">
        <v>1873</v>
      </c>
      <c r="E755" t="str">
        <f t="shared" ref="E755:E756" si="126">SUBSTITUTE(SUBSTITUTE(A755,"-","_"),".","_")</f>
        <v>UP4_53B</v>
      </c>
      <c r="J755">
        <v>10027</v>
      </c>
    </row>
    <row r="756" spans="1:14" x14ac:dyDescent="0.25">
      <c r="A756" s="25" t="s">
        <v>1876</v>
      </c>
      <c r="B756" s="25" t="s">
        <v>1877</v>
      </c>
      <c r="C756" s="25" t="s">
        <v>1675</v>
      </c>
      <c r="D756" s="25" t="s">
        <v>481</v>
      </c>
      <c r="E756" t="str">
        <f t="shared" si="126"/>
        <v>CH4_53A</v>
      </c>
      <c r="J756">
        <v>10027</v>
      </c>
    </row>
    <row r="757" spans="1:14" x14ac:dyDescent="0.25">
      <c r="A757" s="25" t="s">
        <v>1878</v>
      </c>
      <c r="B757" s="25" t="s">
        <v>1877</v>
      </c>
      <c r="C757" s="25" t="s">
        <v>1855</v>
      </c>
      <c r="D757" s="25" t="s">
        <v>481</v>
      </c>
      <c r="E757" t="str">
        <f t="shared" ref="E757:E758" si="127">SUBSTITUTE(SUBSTITUTE(A757,"-","_"),".","_")</f>
        <v>CH4_53B</v>
      </c>
      <c r="J757">
        <v>10027</v>
      </c>
    </row>
    <row r="758" spans="1:14" x14ac:dyDescent="0.25">
      <c r="A758" s="25" t="s">
        <v>1879</v>
      </c>
      <c r="B758" s="25" t="s">
        <v>1880</v>
      </c>
      <c r="C758" s="25" t="s">
        <v>1675</v>
      </c>
      <c r="D758" s="25" t="s">
        <v>992</v>
      </c>
      <c r="E758" t="str">
        <f t="shared" si="127"/>
        <v>LT4_50A_1</v>
      </c>
      <c r="J758">
        <v>10027</v>
      </c>
    </row>
    <row r="759" spans="1:14" x14ac:dyDescent="0.25">
      <c r="A759" s="25" t="s">
        <v>1882</v>
      </c>
      <c r="B759" s="25" t="s">
        <v>1881</v>
      </c>
      <c r="C759" s="25" t="s">
        <v>1855</v>
      </c>
      <c r="D759" s="25" t="s">
        <v>992</v>
      </c>
      <c r="E759" t="str">
        <f t="shared" ref="E759" si="128">SUBSTITUTE(SUBSTITUTE(A759,"-","_"),".","_")</f>
        <v>LT4_50B_1</v>
      </c>
      <c r="J759">
        <v>10027</v>
      </c>
    </row>
    <row r="760" spans="1:14" x14ac:dyDescent="0.25">
      <c r="A760" s="25" t="s">
        <v>1883</v>
      </c>
      <c r="B760" s="25" t="s">
        <v>1891</v>
      </c>
      <c r="C760" s="25" t="s">
        <v>1675</v>
      </c>
      <c r="D760" s="25" t="s">
        <v>1676</v>
      </c>
      <c r="E760" s="25" t="s">
        <v>2038</v>
      </c>
      <c r="J760">
        <v>10026</v>
      </c>
      <c r="K760" s="25" t="s">
        <v>392</v>
      </c>
      <c r="L760" s="25" t="s">
        <v>1156</v>
      </c>
      <c r="M760" s="14" t="str">
        <f t="shared" ref="M760:M767" si="129">C760</f>
        <v>FL4-50A</v>
      </c>
    </row>
    <row r="761" spans="1:14" x14ac:dyDescent="0.25">
      <c r="A761" s="25" t="s">
        <v>1884</v>
      </c>
      <c r="B761" s="25" t="s">
        <v>1907</v>
      </c>
      <c r="C761" s="25" t="s">
        <v>1675</v>
      </c>
      <c r="D761" s="25" t="s">
        <v>1676</v>
      </c>
      <c r="E761" s="25" t="s">
        <v>2039</v>
      </c>
      <c r="J761">
        <v>10026</v>
      </c>
      <c r="K761" s="25" t="s">
        <v>392</v>
      </c>
      <c r="L761" s="25" t="s">
        <v>1156</v>
      </c>
      <c r="M761" s="14" t="str">
        <f t="shared" si="129"/>
        <v>FL4-50A</v>
      </c>
    </row>
    <row r="762" spans="1:14" x14ac:dyDescent="0.25">
      <c r="A762" s="25" t="s">
        <v>1885</v>
      </c>
      <c r="B762" s="25" t="s">
        <v>1892</v>
      </c>
      <c r="C762" s="25" t="s">
        <v>1675</v>
      </c>
      <c r="D762" s="25" t="s">
        <v>1680</v>
      </c>
      <c r="E762" s="25" t="s">
        <v>2030</v>
      </c>
      <c r="J762">
        <v>10026</v>
      </c>
      <c r="K762" s="25" t="s">
        <v>392</v>
      </c>
      <c r="L762" s="25" t="s">
        <v>1156</v>
      </c>
      <c r="M762" s="14" t="str">
        <f t="shared" si="129"/>
        <v>FL4-50A</v>
      </c>
    </row>
    <row r="763" spans="1:14" x14ac:dyDescent="0.25">
      <c r="A763" s="25" t="s">
        <v>1886</v>
      </c>
      <c r="B763" s="25" t="s">
        <v>1893</v>
      </c>
      <c r="C763" s="25" t="s">
        <v>1675</v>
      </c>
      <c r="D763" s="25" t="s">
        <v>1680</v>
      </c>
      <c r="E763" s="25" t="s">
        <v>2031</v>
      </c>
      <c r="J763">
        <v>10026</v>
      </c>
      <c r="K763" s="25" t="s">
        <v>392</v>
      </c>
      <c r="L763" s="25" t="s">
        <v>1156</v>
      </c>
      <c r="M763" s="14" t="str">
        <f t="shared" si="129"/>
        <v>FL4-50A</v>
      </c>
    </row>
    <row r="764" spans="1:14" x14ac:dyDescent="0.25">
      <c r="A764" s="25" t="s">
        <v>1887</v>
      </c>
      <c r="B764" s="25" t="s">
        <v>1894</v>
      </c>
      <c r="C764" s="25" t="s">
        <v>1855</v>
      </c>
      <c r="D764" s="25" t="s">
        <v>1676</v>
      </c>
      <c r="E764" s="25" t="s">
        <v>2040</v>
      </c>
      <c r="J764">
        <v>10026</v>
      </c>
      <c r="K764" s="25" t="s">
        <v>392</v>
      </c>
      <c r="L764" s="25" t="s">
        <v>1156</v>
      </c>
      <c r="M764" s="14" t="str">
        <f t="shared" si="129"/>
        <v>FL4-50B</v>
      </c>
    </row>
    <row r="765" spans="1:14" x14ac:dyDescent="0.25">
      <c r="A765" s="25" t="s">
        <v>1888</v>
      </c>
      <c r="B765" s="25" t="s">
        <v>1895</v>
      </c>
      <c r="C765" s="25" t="s">
        <v>1855</v>
      </c>
      <c r="D765" s="25" t="s">
        <v>1676</v>
      </c>
      <c r="E765" s="25" t="s">
        <v>2041</v>
      </c>
      <c r="J765">
        <v>10026</v>
      </c>
      <c r="K765" s="25" t="s">
        <v>392</v>
      </c>
      <c r="L765" s="25" t="s">
        <v>1156</v>
      </c>
      <c r="M765" s="14" t="str">
        <f t="shared" si="129"/>
        <v>FL4-50B</v>
      </c>
    </row>
    <row r="766" spans="1:14" x14ac:dyDescent="0.25">
      <c r="A766" s="25" t="s">
        <v>1889</v>
      </c>
      <c r="B766" s="25" t="s">
        <v>1896</v>
      </c>
      <c r="C766" s="25" t="s">
        <v>1855</v>
      </c>
      <c r="D766" s="25" t="s">
        <v>1680</v>
      </c>
      <c r="E766" s="25" t="s">
        <v>2032</v>
      </c>
      <c r="J766">
        <v>10026</v>
      </c>
      <c r="K766" s="25" t="s">
        <v>392</v>
      </c>
      <c r="L766" s="25" t="s">
        <v>1156</v>
      </c>
      <c r="M766" s="14" t="str">
        <f t="shared" si="129"/>
        <v>FL4-50B</v>
      </c>
    </row>
    <row r="767" spans="1:14" x14ac:dyDescent="0.25">
      <c r="A767" s="25" t="s">
        <v>1890</v>
      </c>
      <c r="B767" s="25" t="s">
        <v>1897</v>
      </c>
      <c r="C767" s="25" t="s">
        <v>1855</v>
      </c>
      <c r="D767" s="25" t="s">
        <v>1680</v>
      </c>
      <c r="E767" s="25" t="s">
        <v>2033</v>
      </c>
      <c r="J767">
        <v>10026</v>
      </c>
      <c r="K767" s="25" t="s">
        <v>392</v>
      </c>
      <c r="L767" s="25" t="s">
        <v>1156</v>
      </c>
      <c r="M767" s="14" t="str">
        <f t="shared" si="129"/>
        <v>FL4-50B</v>
      </c>
    </row>
    <row r="768" spans="1:14" x14ac:dyDescent="0.25">
      <c r="A768" s="39" t="s">
        <v>1898</v>
      </c>
      <c r="B768" s="25" t="s">
        <v>1899</v>
      </c>
      <c r="C768" s="25" t="s">
        <v>1917</v>
      </c>
      <c r="D768" s="25" t="s">
        <v>1946</v>
      </c>
      <c r="E768" t="str">
        <f t="shared" ref="E768" si="130">SUBSTITUTE(SUBSTITUTE(A768,"-","_"),".","_")</f>
        <v>PU4_41A</v>
      </c>
      <c r="H768" s="35"/>
      <c r="J768">
        <v>10026</v>
      </c>
      <c r="K768" s="25" t="s">
        <v>727</v>
      </c>
      <c r="L768" s="25" t="s">
        <v>1600</v>
      </c>
      <c r="M768" s="25" t="s">
        <v>1902</v>
      </c>
      <c r="N768" s="25"/>
    </row>
    <row r="769" spans="1:13" x14ac:dyDescent="0.25">
      <c r="A769" s="41"/>
      <c r="B769" t="str">
        <f>A768&amp;" Drive"</f>
        <v>PU4-41A Drive</v>
      </c>
      <c r="C769" t="str">
        <f>A768</f>
        <v>PU4-41A</v>
      </c>
      <c r="D769" s="25" t="s">
        <v>820</v>
      </c>
      <c r="E769" t="str">
        <f>E768</f>
        <v>PU4_41A</v>
      </c>
      <c r="H769" s="35" t="s">
        <v>1059</v>
      </c>
      <c r="J769">
        <v>10026</v>
      </c>
      <c r="K769" s="25" t="s">
        <v>727</v>
      </c>
    </row>
    <row r="770" spans="1:13" x14ac:dyDescent="0.25">
      <c r="A770" s="39" t="s">
        <v>1900</v>
      </c>
      <c r="B770" s="25" t="s">
        <v>1901</v>
      </c>
      <c r="C770" s="25" t="s">
        <v>1917</v>
      </c>
      <c r="D770" s="25" t="s">
        <v>1946</v>
      </c>
      <c r="E770" t="str">
        <f t="shared" ref="E770:E774" si="131">SUBSTITUTE(SUBSTITUTE(A770,"-","_"),".","_")</f>
        <v>PU4_41B</v>
      </c>
      <c r="H770" s="35"/>
      <c r="J770">
        <v>10026</v>
      </c>
      <c r="K770" s="25" t="s">
        <v>727</v>
      </c>
      <c r="L770" s="25" t="s">
        <v>1600</v>
      </c>
      <c r="M770" s="25" t="s">
        <v>1904</v>
      </c>
    </row>
    <row r="771" spans="1:13" x14ac:dyDescent="0.25">
      <c r="A771" s="41"/>
      <c r="B771" t="str">
        <f>A770&amp;" Drive"</f>
        <v>PU4-41B Drive</v>
      </c>
      <c r="C771" t="str">
        <f>A770</f>
        <v>PU4-41B</v>
      </c>
      <c r="D771" s="25" t="s">
        <v>820</v>
      </c>
      <c r="E771" t="str">
        <f>E770</f>
        <v>PU4_41B</v>
      </c>
      <c r="H771" s="35" t="s">
        <v>1059</v>
      </c>
      <c r="J771">
        <v>10026</v>
      </c>
      <c r="K771" s="25" t="s">
        <v>727</v>
      </c>
    </row>
    <row r="772" spans="1:13" x14ac:dyDescent="0.25">
      <c r="A772" s="25" t="s">
        <v>1902</v>
      </c>
      <c r="B772" s="25" t="s">
        <v>1903</v>
      </c>
      <c r="C772" s="25" t="s">
        <v>1857</v>
      </c>
      <c r="D772" s="25" t="s">
        <v>865</v>
      </c>
      <c r="E772" t="str">
        <f>SUBSTITUTE(SUBSTITUTE(A772,"-","_"),".","_")</f>
        <v>FV4_41A_1</v>
      </c>
      <c r="F772" s="25" t="s">
        <v>1912</v>
      </c>
      <c r="G772" s="25" t="s">
        <v>1913</v>
      </c>
      <c r="J772">
        <v>10026</v>
      </c>
      <c r="K772" s="25" t="s">
        <v>436</v>
      </c>
      <c r="L772" s="25" t="s">
        <v>1600</v>
      </c>
      <c r="M772" s="25" t="s">
        <v>1857</v>
      </c>
    </row>
    <row r="773" spans="1:13" x14ac:dyDescent="0.25">
      <c r="A773" s="25" t="s">
        <v>1904</v>
      </c>
      <c r="B773" s="25" t="s">
        <v>1905</v>
      </c>
      <c r="C773" s="25" t="s">
        <v>1857</v>
      </c>
      <c r="D773" s="25" t="s">
        <v>865</v>
      </c>
      <c r="E773" t="str">
        <f t="shared" si="131"/>
        <v>FV4_41B_1</v>
      </c>
      <c r="F773" s="25" t="s">
        <v>1912</v>
      </c>
      <c r="G773" s="25" t="s">
        <v>1914</v>
      </c>
      <c r="J773">
        <v>10026</v>
      </c>
      <c r="K773" s="25" t="s">
        <v>437</v>
      </c>
      <c r="L773" s="25" t="s">
        <v>1600</v>
      </c>
      <c r="M773" s="25" t="s">
        <v>1857</v>
      </c>
    </row>
    <row r="774" spans="1:13" x14ac:dyDescent="0.25">
      <c r="A774" s="25" t="s">
        <v>1906</v>
      </c>
      <c r="B774" s="25" t="s">
        <v>1908</v>
      </c>
      <c r="C774" s="25" t="s">
        <v>1917</v>
      </c>
      <c r="D774" s="25" t="s">
        <v>1909</v>
      </c>
      <c r="E774" t="str">
        <f t="shared" si="131"/>
        <v>FT4_41A_1</v>
      </c>
      <c r="J774">
        <v>10026</v>
      </c>
      <c r="K774" s="25" t="s">
        <v>665</v>
      </c>
      <c r="L774" s="25" t="s">
        <v>1600</v>
      </c>
      <c r="M774" s="25" t="s">
        <v>1898</v>
      </c>
    </row>
    <row r="775" spans="1:13" x14ac:dyDescent="0.25">
      <c r="A775" s="25" t="s">
        <v>1910</v>
      </c>
      <c r="B775" s="25" t="s">
        <v>1911</v>
      </c>
      <c r="C775" s="25" t="s">
        <v>1917</v>
      </c>
      <c r="D775" s="25" t="s">
        <v>1909</v>
      </c>
      <c r="E775" t="str">
        <f t="shared" ref="E775:E778" si="132">SUBSTITUTE(SUBSTITUTE(A775,"-","_"),".","_")</f>
        <v>FT4_41B_1</v>
      </c>
      <c r="J775">
        <v>10026</v>
      </c>
      <c r="K775" s="25" t="s">
        <v>665</v>
      </c>
      <c r="L775" s="25" t="s">
        <v>1600</v>
      </c>
      <c r="M775" s="25" t="s">
        <v>1900</v>
      </c>
    </row>
    <row r="776" spans="1:13" x14ac:dyDescent="0.25">
      <c r="A776" s="25" t="s">
        <v>1915</v>
      </c>
      <c r="B776" s="25" t="s">
        <v>1916</v>
      </c>
      <c r="C776" t="s">
        <v>1841</v>
      </c>
      <c r="D776" s="25" t="s">
        <v>1488</v>
      </c>
      <c r="E776" t="str">
        <f t="shared" si="132"/>
        <v>BN4_51</v>
      </c>
      <c r="J776">
        <v>10026</v>
      </c>
      <c r="K776" s="25"/>
      <c r="L776" s="25" t="s">
        <v>1599</v>
      </c>
      <c r="M776" s="25" t="s">
        <v>1878</v>
      </c>
    </row>
    <row r="777" spans="1:13" x14ac:dyDescent="0.25">
      <c r="A777" s="25" t="s">
        <v>1918</v>
      </c>
      <c r="B777" s="25" t="s">
        <v>1919</v>
      </c>
      <c r="C777" s="25" t="s">
        <v>1917</v>
      </c>
      <c r="D777" s="25" t="s">
        <v>33</v>
      </c>
      <c r="E777" t="str">
        <f t="shared" si="132"/>
        <v>TK4_73</v>
      </c>
      <c r="J777">
        <v>10026</v>
      </c>
      <c r="L777" s="25" t="s">
        <v>1600</v>
      </c>
      <c r="M777" s="25" t="s">
        <v>1874</v>
      </c>
    </row>
    <row r="778" spans="1:13" x14ac:dyDescent="0.25">
      <c r="A778" s="39" t="s">
        <v>1924</v>
      </c>
      <c r="B778" s="25" t="s">
        <v>1921</v>
      </c>
      <c r="C778" s="25" t="s">
        <v>1917</v>
      </c>
      <c r="D778" s="15" t="s">
        <v>145</v>
      </c>
      <c r="E778" t="str">
        <f t="shared" si="132"/>
        <v>PU4_49</v>
      </c>
      <c r="H778" s="35"/>
      <c r="J778">
        <v>10026</v>
      </c>
      <c r="K778" s="25" t="s">
        <v>727</v>
      </c>
      <c r="L778" s="25" t="s">
        <v>54</v>
      </c>
      <c r="M778" s="25" t="s">
        <v>717</v>
      </c>
    </row>
    <row r="779" spans="1:13" x14ac:dyDescent="0.25">
      <c r="A779" s="41"/>
      <c r="B779" t="str">
        <f>A778&amp;" Drive"</f>
        <v>PU4-49 Drive</v>
      </c>
      <c r="C779" t="str">
        <f>A778</f>
        <v>PU4-49</v>
      </c>
      <c r="D779" s="25" t="s">
        <v>819</v>
      </c>
      <c r="E779" t="str">
        <f>E778</f>
        <v>PU4_49</v>
      </c>
      <c r="H779" s="35" t="s">
        <v>1059</v>
      </c>
      <c r="J779">
        <v>10026</v>
      </c>
      <c r="K779" s="25" t="s">
        <v>727</v>
      </c>
    </row>
    <row r="780" spans="1:13" x14ac:dyDescent="0.25">
      <c r="A780" s="39" t="s">
        <v>1922</v>
      </c>
      <c r="B780" s="25" t="s">
        <v>1923</v>
      </c>
      <c r="C780" s="25" t="s">
        <v>1917</v>
      </c>
      <c r="D780" s="15" t="s">
        <v>145</v>
      </c>
      <c r="E780" t="str">
        <f t="shared" ref="E780" si="133">SUBSTITUTE(SUBSTITUTE(A780,"-","_"),".","_")</f>
        <v>PU5_3A</v>
      </c>
      <c r="H780" s="35"/>
      <c r="J780">
        <v>10026</v>
      </c>
      <c r="K780" s="25" t="s">
        <v>727</v>
      </c>
      <c r="L780" s="25" t="s">
        <v>54</v>
      </c>
      <c r="M780" s="25" t="s">
        <v>717</v>
      </c>
    </row>
    <row r="781" spans="1:13" x14ac:dyDescent="0.25">
      <c r="A781" s="41"/>
      <c r="B781" t="str">
        <f>A780&amp;" Drive"</f>
        <v>PU5-3A Drive</v>
      </c>
      <c r="C781" t="str">
        <f>A780</f>
        <v>PU5-3A</v>
      </c>
      <c r="D781" s="25" t="s">
        <v>819</v>
      </c>
      <c r="E781" t="str">
        <f>E780</f>
        <v>PU5_3A</v>
      </c>
      <c r="H781" s="35" t="s">
        <v>1059</v>
      </c>
      <c r="J781">
        <v>10026</v>
      </c>
      <c r="K781" s="25" t="s">
        <v>727</v>
      </c>
    </row>
    <row r="782" spans="1:13" x14ac:dyDescent="0.25">
      <c r="A782" s="25" t="s">
        <v>1925</v>
      </c>
      <c r="B782" s="25" t="s">
        <v>1928</v>
      </c>
      <c r="C782" s="25" t="s">
        <v>1917</v>
      </c>
      <c r="D782" s="25" t="s">
        <v>1843</v>
      </c>
      <c r="F782" s="25" t="s">
        <v>199</v>
      </c>
      <c r="J782">
        <v>10033</v>
      </c>
      <c r="L782" t="s">
        <v>54</v>
      </c>
      <c r="M782" s="25" t="s">
        <v>1926</v>
      </c>
    </row>
    <row r="783" spans="1:13" x14ac:dyDescent="0.25">
      <c r="A783" s="25" t="s">
        <v>1929</v>
      </c>
      <c r="B783" s="25" t="s">
        <v>1927</v>
      </c>
      <c r="C783" s="25" t="s">
        <v>1917</v>
      </c>
      <c r="D783" s="25" t="s">
        <v>1843</v>
      </c>
      <c r="F783" s="25" t="s">
        <v>210</v>
      </c>
      <c r="J783">
        <v>10033</v>
      </c>
      <c r="L783" t="s">
        <v>54</v>
      </c>
      <c r="M783" s="25" t="s">
        <v>1926</v>
      </c>
    </row>
    <row r="784" spans="1:13" x14ac:dyDescent="0.25">
      <c r="A784" s="25" t="s">
        <v>1926</v>
      </c>
      <c r="B784" s="25" t="s">
        <v>1931</v>
      </c>
      <c r="C784" s="25" t="s">
        <v>1924</v>
      </c>
      <c r="D784" s="25" t="s">
        <v>1843</v>
      </c>
      <c r="F784" s="25" t="s">
        <v>1930</v>
      </c>
      <c r="J784">
        <v>10033</v>
      </c>
      <c r="L784" s="25" t="s">
        <v>54</v>
      </c>
      <c r="M784" t="s">
        <v>1924</v>
      </c>
    </row>
    <row r="785" spans="1:17" x14ac:dyDescent="0.25">
      <c r="A785" t="s">
        <v>1933</v>
      </c>
      <c r="B785" t="s">
        <v>1934</v>
      </c>
      <c r="C785" s="25" t="s">
        <v>1917</v>
      </c>
      <c r="D785" s="25" t="s">
        <v>1843</v>
      </c>
      <c r="F785" t="s">
        <v>1935</v>
      </c>
      <c r="J785">
        <v>10033</v>
      </c>
      <c r="L785" t="s">
        <v>54</v>
      </c>
      <c r="M785" t="s">
        <v>1922</v>
      </c>
    </row>
    <row r="786" spans="1:17" x14ac:dyDescent="0.25">
      <c r="A786" t="s">
        <v>1951</v>
      </c>
      <c r="B786" t="s">
        <v>1952</v>
      </c>
      <c r="C786" s="25" t="s">
        <v>1706</v>
      </c>
      <c r="D786" t="s">
        <v>1960</v>
      </c>
      <c r="E786" t="s">
        <v>1957</v>
      </c>
      <c r="J786">
        <v>10050</v>
      </c>
      <c r="K786" t="s">
        <v>517</v>
      </c>
      <c r="L786" t="s">
        <v>1609</v>
      </c>
      <c r="M786" t="s">
        <v>1580</v>
      </c>
      <c r="N786" t="s">
        <v>67</v>
      </c>
      <c r="O786" t="s">
        <v>1961</v>
      </c>
    </row>
    <row r="787" spans="1:17" x14ac:dyDescent="0.25">
      <c r="A787" t="s">
        <v>1955</v>
      </c>
      <c r="B787" t="s">
        <v>1953</v>
      </c>
      <c r="C787" s="25" t="s">
        <v>1706</v>
      </c>
      <c r="D787" t="s">
        <v>1960</v>
      </c>
      <c r="E787" t="s">
        <v>1958</v>
      </c>
      <c r="J787">
        <v>10050</v>
      </c>
      <c r="K787" t="s">
        <v>518</v>
      </c>
      <c r="L787" t="s">
        <v>1609</v>
      </c>
      <c r="M787" t="s">
        <v>1580</v>
      </c>
      <c r="N787" t="s">
        <v>67</v>
      </c>
      <c r="O787" t="s">
        <v>1963</v>
      </c>
      <c r="P787" t="s">
        <v>20</v>
      </c>
      <c r="Q787" t="s">
        <v>1951</v>
      </c>
    </row>
    <row r="788" spans="1:17" x14ac:dyDescent="0.25">
      <c r="A788" t="s">
        <v>1956</v>
      </c>
      <c r="B788" t="s">
        <v>1954</v>
      </c>
      <c r="C788" s="25" t="s">
        <v>1706</v>
      </c>
      <c r="D788" t="s">
        <v>1960</v>
      </c>
      <c r="E788" t="s">
        <v>1959</v>
      </c>
      <c r="J788">
        <v>10050</v>
      </c>
      <c r="K788" t="s">
        <v>478</v>
      </c>
      <c r="L788" t="s">
        <v>1609</v>
      </c>
      <c r="M788" t="s">
        <v>1580</v>
      </c>
      <c r="N788" t="s">
        <v>67</v>
      </c>
      <c r="O788" t="s">
        <v>1964</v>
      </c>
      <c r="P788" t="s">
        <v>20</v>
      </c>
      <c r="Q788" t="s">
        <v>1955</v>
      </c>
    </row>
    <row r="789" spans="1:17" x14ac:dyDescent="0.25">
      <c r="A789" t="s">
        <v>1961</v>
      </c>
      <c r="B789" t="s">
        <v>1962</v>
      </c>
      <c r="C789" t="s">
        <v>1951</v>
      </c>
      <c r="D789" t="s">
        <v>73</v>
      </c>
      <c r="E789" t="str">
        <f t="shared" ref="E789" si="134">SUBSTITUTE(SUBSTITUTE(A789,"-","_"),".","_")</f>
        <v>LT1_16A_1</v>
      </c>
      <c r="J789">
        <v>10050</v>
      </c>
      <c r="K789" t="s">
        <v>517</v>
      </c>
    </row>
    <row r="790" spans="1:17" x14ac:dyDescent="0.25">
      <c r="A790" t="s">
        <v>1963</v>
      </c>
      <c r="B790" t="s">
        <v>1965</v>
      </c>
      <c r="C790" t="s">
        <v>1955</v>
      </c>
      <c r="D790" t="s">
        <v>73</v>
      </c>
      <c r="E790" t="str">
        <f t="shared" ref="E790:E792" si="135">SUBSTITUTE(SUBSTITUTE(A790,"-","_"),".","_")</f>
        <v>LT1_16A_2</v>
      </c>
      <c r="J790">
        <v>10050</v>
      </c>
      <c r="K790" t="s">
        <v>517</v>
      </c>
      <c r="L790" t="s">
        <v>20</v>
      </c>
      <c r="M790" t="s">
        <v>1961</v>
      </c>
    </row>
    <row r="791" spans="1:17" x14ac:dyDescent="0.25">
      <c r="A791" t="s">
        <v>1964</v>
      </c>
      <c r="B791" t="s">
        <v>1966</v>
      </c>
      <c r="C791" t="s">
        <v>1956</v>
      </c>
      <c r="D791" t="s">
        <v>73</v>
      </c>
      <c r="E791" t="str">
        <f t="shared" si="135"/>
        <v>LT1_16A_3</v>
      </c>
      <c r="J791">
        <v>10050</v>
      </c>
      <c r="K791" t="s">
        <v>517</v>
      </c>
      <c r="L791" t="s">
        <v>20</v>
      </c>
      <c r="M791" t="s">
        <v>1963</v>
      </c>
    </row>
    <row r="792" spans="1:17" x14ac:dyDescent="0.25">
      <c r="A792" t="s">
        <v>2003</v>
      </c>
      <c r="B792" t="s">
        <v>2006</v>
      </c>
      <c r="C792" t="s">
        <v>1653</v>
      </c>
      <c r="D792" t="s">
        <v>992</v>
      </c>
      <c r="E792" t="str">
        <f t="shared" si="135"/>
        <v>LT1_22_1</v>
      </c>
      <c r="J792">
        <v>10007</v>
      </c>
      <c r="K792" t="s">
        <v>517</v>
      </c>
      <c r="L792" t="s">
        <v>20</v>
      </c>
      <c r="M792" t="s">
        <v>2004</v>
      </c>
    </row>
    <row r="793" spans="1:17" x14ac:dyDescent="0.25">
      <c r="A793" t="s">
        <v>2005</v>
      </c>
      <c r="B793" t="s">
        <v>2007</v>
      </c>
      <c r="C793" t="s">
        <v>1651</v>
      </c>
      <c r="D793" t="s">
        <v>992</v>
      </c>
      <c r="E793" t="str">
        <f t="shared" ref="E793:E795" si="136">SUBSTITUTE(SUBSTITUTE(A793,"-","_"),".","_")</f>
        <v>LT1_22_2</v>
      </c>
      <c r="J793">
        <v>10007</v>
      </c>
      <c r="K793" t="s">
        <v>517</v>
      </c>
    </row>
    <row r="794" spans="1:17" x14ac:dyDescent="0.25">
      <c r="A794" t="s">
        <v>2004</v>
      </c>
      <c r="B794" t="s">
        <v>2008</v>
      </c>
      <c r="C794" t="s">
        <v>1652</v>
      </c>
      <c r="D794" t="s">
        <v>992</v>
      </c>
      <c r="E794" t="str">
        <f t="shared" si="136"/>
        <v>LT1_22_3</v>
      </c>
      <c r="J794">
        <v>10007</v>
      </c>
      <c r="K794" t="s">
        <v>517</v>
      </c>
      <c r="L794" t="s">
        <v>20</v>
      </c>
      <c r="M794" t="s">
        <v>2005</v>
      </c>
    </row>
    <row r="795" spans="1:17" x14ac:dyDescent="0.25">
      <c r="A795" t="s">
        <v>2013</v>
      </c>
      <c r="B795" t="s">
        <v>2014</v>
      </c>
      <c r="C795" t="s">
        <v>1496</v>
      </c>
      <c r="D795" t="s">
        <v>992</v>
      </c>
      <c r="E795" t="str">
        <f t="shared" si="136"/>
        <v>LT6_4A_1</v>
      </c>
      <c r="J795">
        <v>10007</v>
      </c>
      <c r="K795" t="s">
        <v>517</v>
      </c>
      <c r="L795" t="s">
        <v>20</v>
      </c>
      <c r="M795" t="s">
        <v>2004</v>
      </c>
    </row>
    <row r="796" spans="1:17" x14ac:dyDescent="0.25">
      <c r="A796" t="s">
        <v>2017</v>
      </c>
      <c r="B796" t="s">
        <v>2015</v>
      </c>
      <c r="C796" t="s">
        <v>1497</v>
      </c>
      <c r="D796" t="s">
        <v>992</v>
      </c>
      <c r="E796" t="str">
        <f t="shared" ref="E796:E798" si="137">SUBSTITUTE(SUBSTITUTE(A796,"-","_"),".","_")</f>
        <v>LT6_4B_1</v>
      </c>
      <c r="J796">
        <v>10007</v>
      </c>
      <c r="K796" t="s">
        <v>517</v>
      </c>
    </row>
    <row r="797" spans="1:17" x14ac:dyDescent="0.25">
      <c r="A797" t="s">
        <v>2018</v>
      </c>
      <c r="B797" t="s">
        <v>2016</v>
      </c>
      <c r="C797" t="s">
        <v>1500</v>
      </c>
      <c r="D797" t="s">
        <v>992</v>
      </c>
      <c r="E797" t="str">
        <f t="shared" si="137"/>
        <v>LT6_4C_1</v>
      </c>
      <c r="J797">
        <v>10007</v>
      </c>
      <c r="K797" t="s">
        <v>517</v>
      </c>
      <c r="L797" t="s">
        <v>20</v>
      </c>
      <c r="M797" t="s">
        <v>2005</v>
      </c>
    </row>
    <row r="798" spans="1:17" x14ac:dyDescent="0.25">
      <c r="A798" t="s">
        <v>2024</v>
      </c>
      <c r="B798" t="s">
        <v>2025</v>
      </c>
      <c r="C798" t="s">
        <v>1474</v>
      </c>
      <c r="D798" t="s">
        <v>992</v>
      </c>
      <c r="E798" t="s">
        <v>2026</v>
      </c>
      <c r="J798">
        <v>10030</v>
      </c>
      <c r="K798" t="s">
        <v>698</v>
      </c>
    </row>
  </sheetData>
  <sheetProtection formatCells="0" formatColumns="0" formatRows="0" insertColumns="0" insertRows="0" insertHyperlinks="0" deleteColumns="0" deleteRows="0" sort="0" autoFilter="0" pivotTables="0"/>
  <sortState ref="A3:Q372">
    <sortCondition ref="A3:A372"/>
  </sortState>
  <dataValidations count="1">
    <dataValidation type="list" allowBlank="1" showInputMessage="1" showErrorMessage="1" sqref="C1:C2">
      <formula1>Asset_ID_List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02"/>
  <sheetViews>
    <sheetView topLeftCell="A22" workbookViewId="0">
      <selection activeCell="B39" sqref="B39"/>
    </sheetView>
  </sheetViews>
  <sheetFormatPr defaultRowHeight="15" x14ac:dyDescent="0.25"/>
  <cols>
    <col min="1" max="1" width="16.7109375" customWidth="1"/>
    <col min="2" max="2" width="23.28515625" customWidth="1"/>
  </cols>
  <sheetData>
    <row r="1" spans="1:3" x14ac:dyDescent="0.25">
      <c r="A1" t="s">
        <v>31</v>
      </c>
      <c r="B1" t="s">
        <v>32</v>
      </c>
      <c r="C1" t="s">
        <v>1029</v>
      </c>
    </row>
    <row r="2" spans="1:3" x14ac:dyDescent="0.25">
      <c r="A2" t="s">
        <v>334</v>
      </c>
      <c r="B2" t="s">
        <v>335</v>
      </c>
      <c r="C2" t="s">
        <v>1055</v>
      </c>
    </row>
    <row r="3" spans="1:3" x14ac:dyDescent="0.25">
      <c r="A3" t="s">
        <v>424</v>
      </c>
      <c r="B3" t="s">
        <v>1205</v>
      </c>
      <c r="C3" t="s">
        <v>1217</v>
      </c>
    </row>
    <row r="4" spans="1:3" x14ac:dyDescent="0.25">
      <c r="A4" t="s">
        <v>423</v>
      </c>
      <c r="B4" t="s">
        <v>1206</v>
      </c>
      <c r="C4" t="s">
        <v>1218</v>
      </c>
    </row>
    <row r="5" spans="1:3" x14ac:dyDescent="0.25">
      <c r="A5" t="s">
        <v>422</v>
      </c>
      <c r="B5" t="s">
        <v>1207</v>
      </c>
      <c r="C5" t="s">
        <v>1219</v>
      </c>
    </row>
    <row r="6" spans="1:3" x14ac:dyDescent="0.25">
      <c r="A6" t="s">
        <v>413</v>
      </c>
      <c r="B6" t="s">
        <v>1208</v>
      </c>
      <c r="C6" t="s">
        <v>1220</v>
      </c>
    </row>
    <row r="7" spans="1:3" x14ac:dyDescent="0.25">
      <c r="A7" t="s">
        <v>14</v>
      </c>
      <c r="B7" t="s">
        <v>15</v>
      </c>
      <c r="C7" t="s">
        <v>1221</v>
      </c>
    </row>
    <row r="8" spans="1:3" x14ac:dyDescent="0.25">
      <c r="A8" t="s">
        <v>114</v>
      </c>
      <c r="B8" t="s">
        <v>393</v>
      </c>
      <c r="C8" t="s">
        <v>1036</v>
      </c>
    </row>
    <row r="9" spans="1:3" x14ac:dyDescent="0.25">
      <c r="A9" t="s">
        <v>212</v>
      </c>
      <c r="B9" t="s">
        <v>230</v>
      </c>
      <c r="C9" t="s">
        <v>1042</v>
      </c>
    </row>
    <row r="10" spans="1:3" x14ac:dyDescent="0.25">
      <c r="A10" t="s">
        <v>356</v>
      </c>
      <c r="B10" t="s">
        <v>359</v>
      </c>
      <c r="C10" t="s">
        <v>1086</v>
      </c>
    </row>
    <row r="11" spans="1:3" x14ac:dyDescent="0.25">
      <c r="A11" t="s">
        <v>355</v>
      </c>
      <c r="B11" t="s">
        <v>358</v>
      </c>
      <c r="C11" t="s">
        <v>1087</v>
      </c>
    </row>
    <row r="12" spans="1:3" x14ac:dyDescent="0.25">
      <c r="A12" t="s">
        <v>354</v>
      </c>
      <c r="B12" t="s">
        <v>357</v>
      </c>
      <c r="C12" t="s">
        <v>1088</v>
      </c>
    </row>
    <row r="13" spans="1:3" x14ac:dyDescent="0.25">
      <c r="A13" t="s">
        <v>217</v>
      </c>
      <c r="B13" t="s">
        <v>232</v>
      </c>
      <c r="C13" t="s">
        <v>1089</v>
      </c>
    </row>
    <row r="14" spans="1:3" x14ac:dyDescent="0.25">
      <c r="A14" t="s">
        <v>215</v>
      </c>
      <c r="B14" t="s">
        <v>231</v>
      </c>
      <c r="C14" t="s">
        <v>1090</v>
      </c>
    </row>
    <row r="15" spans="1:3" x14ac:dyDescent="0.25">
      <c r="A15" t="s">
        <v>127</v>
      </c>
      <c r="B15" t="s">
        <v>394</v>
      </c>
      <c r="C15" t="s">
        <v>1222</v>
      </c>
    </row>
    <row r="16" spans="1:3" x14ac:dyDescent="0.25">
      <c r="A16" t="s">
        <v>293</v>
      </c>
      <c r="B16" t="s">
        <v>296</v>
      </c>
      <c r="C16" t="s">
        <v>1223</v>
      </c>
    </row>
    <row r="17" spans="1:3" x14ac:dyDescent="0.25">
      <c r="A17" t="s">
        <v>27</v>
      </c>
      <c r="B17" t="s">
        <v>28</v>
      </c>
      <c r="C17" t="s">
        <v>1028</v>
      </c>
    </row>
    <row r="18" spans="1:3" x14ac:dyDescent="0.25">
      <c r="A18" t="s">
        <v>751</v>
      </c>
      <c r="B18" t="s">
        <v>752</v>
      </c>
      <c r="C18" t="s">
        <v>1047</v>
      </c>
    </row>
    <row r="19" spans="1:3" x14ac:dyDescent="0.25">
      <c r="A19" t="s">
        <v>136</v>
      </c>
      <c r="B19" t="s">
        <v>822</v>
      </c>
      <c r="C19" t="s">
        <v>1043</v>
      </c>
    </row>
    <row r="20" spans="1:3" x14ac:dyDescent="0.25">
      <c r="A20" t="s">
        <v>418</v>
      </c>
      <c r="B20" t="s">
        <v>1209</v>
      </c>
      <c r="C20" t="s">
        <v>1224</v>
      </c>
    </row>
    <row r="21" spans="1:3" x14ac:dyDescent="0.25">
      <c r="A21" t="s">
        <v>417</v>
      </c>
      <c r="B21" t="s">
        <v>1210</v>
      </c>
      <c r="C21" t="s">
        <v>1225</v>
      </c>
    </row>
    <row r="22" spans="1:3" x14ac:dyDescent="0.25">
      <c r="A22" t="s">
        <v>416</v>
      </c>
      <c r="B22" t="s">
        <v>1091</v>
      </c>
      <c r="C22" t="s">
        <v>1226</v>
      </c>
    </row>
    <row r="23" spans="1:3" x14ac:dyDescent="0.25">
      <c r="A23" t="s">
        <v>264</v>
      </c>
      <c r="B23" t="s">
        <v>1092</v>
      </c>
      <c r="C23" t="s">
        <v>1227</v>
      </c>
    </row>
    <row r="24" spans="1:3" x14ac:dyDescent="0.25">
      <c r="A24" t="s">
        <v>531</v>
      </c>
      <c r="B24" t="s">
        <v>1003</v>
      </c>
      <c r="C24" t="s">
        <v>1228</v>
      </c>
    </row>
    <row r="25" spans="1:3" x14ac:dyDescent="0.25">
      <c r="A25" t="s">
        <v>530</v>
      </c>
      <c r="B25" t="s">
        <v>1005</v>
      </c>
      <c r="C25" t="s">
        <v>1229</v>
      </c>
    </row>
    <row r="26" spans="1:3" x14ac:dyDescent="0.25">
      <c r="A26" t="s">
        <v>749</v>
      </c>
      <c r="B26" t="s">
        <v>828</v>
      </c>
      <c r="C26" t="s">
        <v>1046</v>
      </c>
    </row>
    <row r="27" spans="1:3" x14ac:dyDescent="0.25">
      <c r="A27" t="s">
        <v>39</v>
      </c>
      <c r="B27" t="s">
        <v>40</v>
      </c>
      <c r="C27" t="s">
        <v>1230</v>
      </c>
    </row>
    <row r="28" spans="1:3" x14ac:dyDescent="0.25">
      <c r="A28" t="s">
        <v>529</v>
      </c>
      <c r="B28" t="s">
        <v>1004</v>
      </c>
      <c r="C28" t="s">
        <v>1231</v>
      </c>
    </row>
    <row r="29" spans="1:3" x14ac:dyDescent="0.25">
      <c r="A29" t="s">
        <v>874</v>
      </c>
      <c r="B29" t="s">
        <v>745</v>
      </c>
      <c r="C29" t="s">
        <v>1054</v>
      </c>
    </row>
    <row r="30" spans="1:3" x14ac:dyDescent="0.25">
      <c r="A30" t="s">
        <v>349</v>
      </c>
      <c r="B30" t="s">
        <v>351</v>
      </c>
      <c r="C30" t="s">
        <v>1232</v>
      </c>
    </row>
    <row r="31" spans="1:3" x14ac:dyDescent="0.25">
      <c r="A31" t="s">
        <v>705</v>
      </c>
      <c r="B31" t="s">
        <v>224</v>
      </c>
      <c r="C31" t="s">
        <v>1038</v>
      </c>
    </row>
    <row r="32" spans="1:3" x14ac:dyDescent="0.25">
      <c r="A32" t="s">
        <v>50</v>
      </c>
      <c r="B32" t="s">
        <v>144</v>
      </c>
      <c r="C32" t="s">
        <v>1233</v>
      </c>
    </row>
    <row r="33" spans="1:3" x14ac:dyDescent="0.25">
      <c r="A33" t="s">
        <v>30</v>
      </c>
      <c r="B33" t="s">
        <v>171</v>
      </c>
      <c r="C33" t="s">
        <v>1037</v>
      </c>
    </row>
    <row r="34" spans="1:3" x14ac:dyDescent="0.25">
      <c r="A34" t="s">
        <v>376</v>
      </c>
      <c r="B34" t="s">
        <v>1093</v>
      </c>
      <c r="C34" t="s">
        <v>1094</v>
      </c>
    </row>
    <row r="35" spans="1:3" x14ac:dyDescent="0.25">
      <c r="A35" t="s">
        <v>377</v>
      </c>
      <c r="B35" t="s">
        <v>1095</v>
      </c>
      <c r="C35" t="s">
        <v>1096</v>
      </c>
    </row>
    <row r="36" spans="1:3" x14ac:dyDescent="0.25">
      <c r="A36" t="s">
        <v>378</v>
      </c>
      <c r="B36" t="s">
        <v>1097</v>
      </c>
      <c r="C36" t="s">
        <v>1098</v>
      </c>
    </row>
    <row r="37" spans="1:3" x14ac:dyDescent="0.25">
      <c r="A37" t="s">
        <v>379</v>
      </c>
      <c r="B37" t="s">
        <v>1099</v>
      </c>
      <c r="C37" t="s">
        <v>1100</v>
      </c>
    </row>
    <row r="38" spans="1:3" x14ac:dyDescent="0.25">
      <c r="A38" t="s">
        <v>380</v>
      </c>
      <c r="B38" t="s">
        <v>1101</v>
      </c>
      <c r="C38" t="s">
        <v>1102</v>
      </c>
    </row>
    <row r="39" spans="1:3" x14ac:dyDescent="0.25">
      <c r="A39" t="s">
        <v>375</v>
      </c>
      <c r="B39" t="s">
        <v>1103</v>
      </c>
      <c r="C39" t="s">
        <v>1041</v>
      </c>
    </row>
    <row r="40" spans="1:3" x14ac:dyDescent="0.25">
      <c r="A40" t="s">
        <v>737</v>
      </c>
      <c r="B40" t="s">
        <v>249</v>
      </c>
      <c r="C40" t="s">
        <v>1234</v>
      </c>
    </row>
    <row r="41" spans="1:3" x14ac:dyDescent="0.25">
      <c r="A41" t="s">
        <v>234</v>
      </c>
      <c r="B41" t="s">
        <v>235</v>
      </c>
      <c r="C41" t="s">
        <v>1235</v>
      </c>
    </row>
    <row r="42" spans="1:3" x14ac:dyDescent="0.25">
      <c r="A42" t="s">
        <v>242</v>
      </c>
      <c r="B42" t="s">
        <v>244</v>
      </c>
      <c r="C42" t="s">
        <v>1045</v>
      </c>
    </row>
    <row r="43" spans="1:3" x14ac:dyDescent="0.25">
      <c r="A43" t="s">
        <v>239</v>
      </c>
      <c r="B43" t="s">
        <v>243</v>
      </c>
      <c r="C43" t="s">
        <v>1044</v>
      </c>
    </row>
    <row r="44" spans="1:3" x14ac:dyDescent="0.25">
      <c r="A44" t="s">
        <v>697</v>
      </c>
      <c r="B44" t="s">
        <v>708</v>
      </c>
      <c r="C44" t="s">
        <v>1035</v>
      </c>
    </row>
    <row r="45" spans="1:3" x14ac:dyDescent="0.25">
      <c r="A45" t="s">
        <v>544</v>
      </c>
      <c r="B45" t="s">
        <v>870</v>
      </c>
      <c r="C45" t="s">
        <v>1236</v>
      </c>
    </row>
    <row r="46" spans="1:3" x14ac:dyDescent="0.25">
      <c r="A46" t="s">
        <v>621</v>
      </c>
      <c r="B46" t="s">
        <v>1211</v>
      </c>
      <c r="C46" t="s">
        <v>1237</v>
      </c>
    </row>
    <row r="47" spans="1:3" x14ac:dyDescent="0.25">
      <c r="A47" t="s">
        <v>90</v>
      </c>
      <c r="B47" t="s">
        <v>91</v>
      </c>
      <c r="C47" t="s">
        <v>1104</v>
      </c>
    </row>
    <row r="48" spans="1:3" x14ac:dyDescent="0.25">
      <c r="A48" t="s">
        <v>240</v>
      </c>
      <c r="B48" t="s">
        <v>241</v>
      </c>
      <c r="C48" t="s">
        <v>1238</v>
      </c>
    </row>
    <row r="49" spans="1:3" x14ac:dyDescent="0.25">
      <c r="A49" t="s">
        <v>405</v>
      </c>
      <c r="B49" t="s">
        <v>1105</v>
      </c>
      <c r="C49" t="s">
        <v>1106</v>
      </c>
    </row>
    <row r="50" spans="1:3" x14ac:dyDescent="0.25">
      <c r="A50" t="s">
        <v>406</v>
      </c>
      <c r="B50" t="s">
        <v>1107</v>
      </c>
      <c r="C50" t="s">
        <v>1108</v>
      </c>
    </row>
    <row r="51" spans="1:3" x14ac:dyDescent="0.25">
      <c r="A51" t="s">
        <v>407</v>
      </c>
      <c r="B51" t="s">
        <v>1109</v>
      </c>
      <c r="C51" t="s">
        <v>1110</v>
      </c>
    </row>
    <row r="52" spans="1:3" x14ac:dyDescent="0.25">
      <c r="A52" t="s">
        <v>408</v>
      </c>
      <c r="B52" t="s">
        <v>1111</v>
      </c>
      <c r="C52" t="s">
        <v>1112</v>
      </c>
    </row>
    <row r="53" spans="1:3" x14ac:dyDescent="0.25">
      <c r="A53" t="s">
        <v>409</v>
      </c>
      <c r="B53" t="s">
        <v>1113</v>
      </c>
      <c r="C53" t="s">
        <v>1114</v>
      </c>
    </row>
    <row r="54" spans="1:3" x14ac:dyDescent="0.25">
      <c r="A54" t="s">
        <v>410</v>
      </c>
      <c r="B54" t="s">
        <v>1115</v>
      </c>
      <c r="C54" t="s">
        <v>1116</v>
      </c>
    </row>
    <row r="55" spans="1:3" x14ac:dyDescent="0.25">
      <c r="A55" t="s">
        <v>694</v>
      </c>
      <c r="B55" t="s">
        <v>702</v>
      </c>
      <c r="C55" t="s">
        <v>1050</v>
      </c>
    </row>
    <row r="56" spans="1:3" x14ac:dyDescent="0.25">
      <c r="A56" t="s">
        <v>25</v>
      </c>
      <c r="B56" t="s">
        <v>26</v>
      </c>
      <c r="C56" t="s">
        <v>1117</v>
      </c>
    </row>
    <row r="57" spans="1:3" x14ac:dyDescent="0.25">
      <c r="A57" t="s">
        <v>88</v>
      </c>
      <c r="B57" t="s">
        <v>89</v>
      </c>
      <c r="C57" t="s">
        <v>1118</v>
      </c>
    </row>
    <row r="58" spans="1:3" x14ac:dyDescent="0.25">
      <c r="A58" t="s">
        <v>549</v>
      </c>
      <c r="B58" t="s">
        <v>542</v>
      </c>
      <c r="C58" t="s">
        <v>1239</v>
      </c>
    </row>
    <row r="59" spans="1:3" x14ac:dyDescent="0.25">
      <c r="A59" t="s">
        <v>620</v>
      </c>
      <c r="B59" t="s">
        <v>1212</v>
      </c>
      <c r="C59" t="s">
        <v>1240</v>
      </c>
    </row>
    <row r="60" spans="1:3" x14ac:dyDescent="0.25">
      <c r="A60" t="s">
        <v>284</v>
      </c>
      <c r="B60" t="s">
        <v>285</v>
      </c>
      <c r="C60" t="s">
        <v>1048</v>
      </c>
    </row>
    <row r="61" spans="1:3" x14ac:dyDescent="0.25">
      <c r="A61" t="s">
        <v>811</v>
      </c>
      <c r="B61" t="s">
        <v>812</v>
      </c>
      <c r="C61" t="s">
        <v>1031</v>
      </c>
    </row>
    <row r="62" spans="1:3" x14ac:dyDescent="0.25">
      <c r="A62" t="s">
        <v>492</v>
      </c>
      <c r="B62" t="s">
        <v>494</v>
      </c>
      <c r="C62" t="s">
        <v>1241</v>
      </c>
    </row>
    <row r="63" spans="1:3" x14ac:dyDescent="0.25">
      <c r="A63" t="s">
        <v>122</v>
      </c>
      <c r="B63" t="s">
        <v>233</v>
      </c>
      <c r="C63" t="s">
        <v>1242</v>
      </c>
    </row>
    <row r="64" spans="1:3" x14ac:dyDescent="0.25">
      <c r="A64" t="s">
        <v>23</v>
      </c>
      <c r="B64" t="s">
        <v>24</v>
      </c>
      <c r="C64" t="s">
        <v>1119</v>
      </c>
    </row>
    <row r="65" spans="1:3" x14ac:dyDescent="0.25">
      <c r="A65" t="s">
        <v>438</v>
      </c>
      <c r="B65" t="s">
        <v>464</v>
      </c>
      <c r="C65" t="s">
        <v>1033</v>
      </c>
    </row>
    <row r="66" spans="1:3" x14ac:dyDescent="0.25">
      <c r="A66" t="s">
        <v>86</v>
      </c>
      <c r="B66" t="s">
        <v>87</v>
      </c>
      <c r="C66" t="s">
        <v>1120</v>
      </c>
    </row>
    <row r="67" spans="1:3" x14ac:dyDescent="0.25">
      <c r="A67" t="s">
        <v>619</v>
      </c>
      <c r="B67" t="s">
        <v>1213</v>
      </c>
      <c r="C67" t="s">
        <v>1243</v>
      </c>
    </row>
    <row r="68" spans="1:3" x14ac:dyDescent="0.25">
      <c r="A68" t="s">
        <v>279</v>
      </c>
      <c r="B68" t="s">
        <v>280</v>
      </c>
      <c r="C68" t="s">
        <v>1121</v>
      </c>
    </row>
    <row r="69" spans="1:3" x14ac:dyDescent="0.25">
      <c r="A69" t="s">
        <v>491</v>
      </c>
      <c r="B69" t="s">
        <v>493</v>
      </c>
      <c r="C69" t="s">
        <v>1244</v>
      </c>
    </row>
    <row r="70" spans="1:3" x14ac:dyDescent="0.25">
      <c r="A70" t="s">
        <v>963</v>
      </c>
      <c r="B70" t="s">
        <v>964</v>
      </c>
      <c r="C70" t="s">
        <v>1245</v>
      </c>
    </row>
    <row r="71" spans="1:3" x14ac:dyDescent="0.25">
      <c r="A71" t="s">
        <v>261</v>
      </c>
      <c r="B71" t="s">
        <v>262</v>
      </c>
      <c r="C71" t="s">
        <v>1246</v>
      </c>
    </row>
    <row r="72" spans="1:3" x14ac:dyDescent="0.25">
      <c r="A72" t="s">
        <v>92</v>
      </c>
      <c r="B72" t="s">
        <v>93</v>
      </c>
      <c r="C72" t="s">
        <v>1034</v>
      </c>
    </row>
    <row r="73" spans="1:3" x14ac:dyDescent="0.25">
      <c r="A73" t="s">
        <v>21</v>
      </c>
      <c r="B73" t="s">
        <v>22</v>
      </c>
      <c r="C73" t="s">
        <v>1122</v>
      </c>
    </row>
    <row r="74" spans="1:3" x14ac:dyDescent="0.25">
      <c r="A74" t="s">
        <v>618</v>
      </c>
      <c r="B74" t="s">
        <v>1214</v>
      </c>
      <c r="C74" t="s">
        <v>1247</v>
      </c>
    </row>
    <row r="75" spans="1:3" x14ac:dyDescent="0.25">
      <c r="A75" t="s">
        <v>84</v>
      </c>
      <c r="B75" t="s">
        <v>85</v>
      </c>
      <c r="C75" t="s">
        <v>1123</v>
      </c>
    </row>
    <row r="76" spans="1:3" x14ac:dyDescent="0.25">
      <c r="A76" t="s">
        <v>973</v>
      </c>
      <c r="B76" t="s">
        <v>974</v>
      </c>
      <c r="C76" t="s">
        <v>1248</v>
      </c>
    </row>
    <row r="77" spans="1:3" x14ac:dyDescent="0.25">
      <c r="A77" t="s">
        <v>986</v>
      </c>
      <c r="B77" t="s">
        <v>990</v>
      </c>
      <c r="C77" t="s">
        <v>1249</v>
      </c>
    </row>
    <row r="78" spans="1:3" x14ac:dyDescent="0.25">
      <c r="A78" t="s">
        <v>961</v>
      </c>
      <c r="B78" t="s">
        <v>962</v>
      </c>
      <c r="C78" t="s">
        <v>1250</v>
      </c>
    </row>
    <row r="79" spans="1:3" x14ac:dyDescent="0.25">
      <c r="A79" t="s">
        <v>959</v>
      </c>
      <c r="B79" t="s">
        <v>960</v>
      </c>
      <c r="C79" t="s">
        <v>1251</v>
      </c>
    </row>
    <row r="80" spans="1:3" x14ac:dyDescent="0.25">
      <c r="A80" t="s">
        <v>955</v>
      </c>
      <c r="B80" t="s">
        <v>956</v>
      </c>
      <c r="C80" t="s">
        <v>1252</v>
      </c>
    </row>
    <row r="81" spans="1:3" x14ac:dyDescent="0.25">
      <c r="A81" t="s">
        <v>926</v>
      </c>
      <c r="B81" t="s">
        <v>927</v>
      </c>
      <c r="C81" t="s">
        <v>1253</v>
      </c>
    </row>
    <row r="82" spans="1:3" x14ac:dyDescent="0.25">
      <c r="A82" t="s">
        <v>969</v>
      </c>
      <c r="B82" t="s">
        <v>970</v>
      </c>
      <c r="C82" t="s">
        <v>1254</v>
      </c>
    </row>
    <row r="83" spans="1:3" x14ac:dyDescent="0.25">
      <c r="A83" t="s">
        <v>930</v>
      </c>
      <c r="B83" t="s">
        <v>931</v>
      </c>
      <c r="C83" t="s">
        <v>1255</v>
      </c>
    </row>
    <row r="84" spans="1:3" x14ac:dyDescent="0.25">
      <c r="A84" t="s">
        <v>94</v>
      </c>
      <c r="B84" t="s">
        <v>278</v>
      </c>
      <c r="C84" t="s">
        <v>1124</v>
      </c>
    </row>
    <row r="85" spans="1:3" x14ac:dyDescent="0.25">
      <c r="A85" t="s">
        <v>490</v>
      </c>
      <c r="B85" t="s">
        <v>282</v>
      </c>
      <c r="C85" t="s">
        <v>1256</v>
      </c>
    </row>
    <row r="86" spans="1:3" x14ac:dyDescent="0.25">
      <c r="A86" t="s">
        <v>699</v>
      </c>
      <c r="B86" t="s">
        <v>83</v>
      </c>
      <c r="C86" t="s">
        <v>1125</v>
      </c>
    </row>
    <row r="87" spans="1:3" x14ac:dyDescent="0.25">
      <c r="A87" t="s">
        <v>63</v>
      </c>
      <c r="B87" t="s">
        <v>64</v>
      </c>
      <c r="C87" t="s">
        <v>1032</v>
      </c>
    </row>
    <row r="88" spans="1:3" x14ac:dyDescent="0.25">
      <c r="A88" t="s">
        <v>103</v>
      </c>
      <c r="B88" t="s">
        <v>701</v>
      </c>
      <c r="C88" t="s">
        <v>1049</v>
      </c>
    </row>
    <row r="89" spans="1:3" x14ac:dyDescent="0.25">
      <c r="A89" t="s">
        <v>617</v>
      </c>
      <c r="B89" t="s">
        <v>1215</v>
      </c>
      <c r="C89" t="s">
        <v>1257</v>
      </c>
    </row>
    <row r="90" spans="1:3" x14ac:dyDescent="0.25">
      <c r="A90" t="s">
        <v>18</v>
      </c>
      <c r="B90" t="s">
        <v>19</v>
      </c>
      <c r="C90" t="s">
        <v>1126</v>
      </c>
    </row>
    <row r="91" spans="1:3" x14ac:dyDescent="0.25">
      <c r="A91" t="s">
        <v>546</v>
      </c>
      <c r="B91" t="s">
        <v>542</v>
      </c>
      <c r="C91" t="s">
        <v>1258</v>
      </c>
    </row>
    <row r="92" spans="1:3" x14ac:dyDescent="0.25">
      <c r="A92" t="s">
        <v>289</v>
      </c>
      <c r="B92" t="s">
        <v>851</v>
      </c>
      <c r="C92" t="s">
        <v>1052</v>
      </c>
    </row>
    <row r="93" spans="1:3" x14ac:dyDescent="0.25">
      <c r="A93" t="s">
        <v>808</v>
      </c>
      <c r="B93" t="s">
        <v>809</v>
      </c>
      <c r="C93" t="s">
        <v>1030</v>
      </c>
    </row>
    <row r="94" spans="1:3" x14ac:dyDescent="0.25">
      <c r="A94" t="s">
        <v>489</v>
      </c>
      <c r="B94" t="s">
        <v>281</v>
      </c>
      <c r="C94" t="s">
        <v>1259</v>
      </c>
    </row>
    <row r="95" spans="1:3" x14ac:dyDescent="0.25">
      <c r="A95" t="s">
        <v>615</v>
      </c>
      <c r="B95" t="s">
        <v>1216</v>
      </c>
      <c r="C95" t="s">
        <v>1260</v>
      </c>
    </row>
    <row r="96" spans="1:3" x14ac:dyDescent="0.25">
      <c r="A96" t="s">
        <v>16</v>
      </c>
      <c r="B96" t="s">
        <v>17</v>
      </c>
      <c r="C96" t="s">
        <v>1127</v>
      </c>
    </row>
    <row r="97" spans="1:3" x14ac:dyDescent="0.25">
      <c r="A97" t="s">
        <v>81</v>
      </c>
      <c r="B97" t="s">
        <v>82</v>
      </c>
      <c r="C97" t="s">
        <v>1128</v>
      </c>
    </row>
    <row r="98" spans="1:3" x14ac:dyDescent="0.25">
      <c r="A98" t="s">
        <v>225</v>
      </c>
      <c r="B98" t="s">
        <v>1023</v>
      </c>
      <c r="C98" t="s">
        <v>1039</v>
      </c>
    </row>
    <row r="99" spans="1:3" x14ac:dyDescent="0.25">
      <c r="A99" t="s">
        <v>541</v>
      </c>
      <c r="B99" t="s">
        <v>869</v>
      </c>
      <c r="C99" t="s">
        <v>1261</v>
      </c>
    </row>
    <row r="100" spans="1:3" x14ac:dyDescent="0.25">
      <c r="A100" t="s">
        <v>728</v>
      </c>
      <c r="B100" t="s">
        <v>850</v>
      </c>
      <c r="C100" t="s">
        <v>1051</v>
      </c>
    </row>
    <row r="101" spans="1:3" x14ac:dyDescent="0.25">
      <c r="A101" t="s">
        <v>664</v>
      </c>
      <c r="B101" t="s">
        <v>700</v>
      </c>
      <c r="C101" t="s">
        <v>1040</v>
      </c>
    </row>
    <row r="102" spans="1:3" x14ac:dyDescent="0.25">
      <c r="A102" t="s">
        <v>729</v>
      </c>
      <c r="B102" t="s">
        <v>852</v>
      </c>
      <c r="C102" t="s">
        <v>1053</v>
      </c>
    </row>
  </sheetData>
  <sortState ref="A1:C62">
    <sortCondition ref="A1:A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Assets</vt:lpstr>
      <vt:lpstr>_Re-Integration</vt:lpstr>
      <vt:lpstr>Asset_ID_List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ARDI Template Spreadsheet</dc:title>
  <dc:subject>ARDI Assets</dc:subject>
  <dc:creator>ARDI - Optrix Pty Ltd</dc:creator>
  <cp:keywords>ARDI Optrix</cp:keywords>
  <dc:description>Used To Import New Assets into ARDI</dc:description>
  <cp:lastModifiedBy>Steven Harding</cp:lastModifiedBy>
  <dcterms:created xsi:type="dcterms:W3CDTF">2017-01-17T22:17:42Z</dcterms:created>
  <dcterms:modified xsi:type="dcterms:W3CDTF">2017-05-09T04:00:57Z</dcterms:modified>
  <cp:category/>
</cp:coreProperties>
</file>